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4" documentId="8_{6E5D8E14-6921-4EEF-BC3A-28643B55FA56}" xr6:coauthVersionLast="47" xr6:coauthVersionMax="47" xr10:uidLastSave="{20928921-DE74-4FA8-9D5C-C80EFC23DEFC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A29" i="1"/>
  <c r="B29" i="1"/>
  <c r="A14" i="1"/>
  <c r="B14" i="1"/>
  <c r="A15" i="4"/>
  <c r="J50" i="2"/>
  <c r="J26" i="2"/>
  <c r="J28" i="2"/>
  <c r="J41" i="2"/>
  <c r="J37" i="2"/>
  <c r="J36" i="2"/>
  <c r="J47" i="2"/>
  <c r="J32" i="2"/>
  <c r="J51" i="2"/>
  <c r="J40" i="2"/>
  <c r="J53" i="2"/>
  <c r="J49" i="2"/>
  <c r="J55" i="2"/>
  <c r="J33" i="2"/>
  <c r="J29" i="2"/>
  <c r="J34" i="2"/>
  <c r="J45" i="2"/>
  <c r="J27" i="2"/>
  <c r="J22" i="2"/>
  <c r="J20" i="2"/>
  <c r="J42" i="2"/>
  <c r="J19" i="2"/>
  <c r="J56" i="2"/>
  <c r="J39" i="2"/>
  <c r="J38" i="2"/>
  <c r="J46" i="2"/>
  <c r="J31" i="2"/>
  <c r="J43" i="2"/>
  <c r="J24" i="2"/>
  <c r="J57" i="2"/>
  <c r="J58" i="2"/>
  <c r="J25" i="2"/>
  <c r="J54" i="2"/>
  <c r="J18" i="2"/>
  <c r="J44" i="2"/>
  <c r="J21" i="2"/>
  <c r="J48" i="2"/>
  <c r="J52" i="2"/>
  <c r="J23" i="2"/>
  <c r="J35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2" i="2"/>
  <c r="J30" i="2"/>
  <c r="J33" i="5"/>
  <c r="J30" i="5"/>
  <c r="J24" i="5"/>
  <c r="J35" i="5"/>
  <c r="J32" i="5"/>
  <c r="J27" i="5"/>
  <c r="J29" i="5"/>
  <c r="J18" i="5"/>
  <c r="J22" i="5"/>
  <c r="J28" i="5"/>
  <c r="J26" i="5"/>
  <c r="J23" i="5"/>
  <c r="J25" i="5"/>
  <c r="J20" i="5"/>
  <c r="J21" i="5"/>
  <c r="J31" i="5"/>
  <c r="J34" i="5"/>
  <c r="J19" i="5"/>
  <c r="C35" i="5"/>
  <c r="M35" i="3" s="1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2" i="5"/>
  <c r="C31" i="5"/>
  <c r="C34" i="5"/>
  <c r="C23" i="5"/>
  <c r="C19" i="5"/>
  <c r="M19" i="3" s="1"/>
  <c r="C18" i="5"/>
  <c r="M18" i="3" s="1"/>
  <c r="C24" i="5"/>
  <c r="C32" i="5"/>
  <c r="C25" i="5"/>
  <c r="C28" i="5"/>
  <c r="C27" i="5"/>
  <c r="C29" i="5"/>
  <c r="C20" i="5"/>
  <c r="M20" i="3" s="1"/>
  <c r="C33" i="5"/>
  <c r="C21" i="5"/>
  <c r="C26" i="5"/>
  <c r="C30" i="5"/>
  <c r="C39" i="2"/>
  <c r="C27" i="2"/>
  <c r="C35" i="2"/>
  <c r="C33" i="2"/>
  <c r="C26" i="2"/>
  <c r="C18" i="2"/>
  <c r="C21" i="2"/>
  <c r="C20" i="2"/>
  <c r="C23" i="2"/>
  <c r="C28" i="2"/>
  <c r="C32" i="2"/>
  <c r="C40" i="2"/>
  <c r="C19" i="2"/>
  <c r="C37" i="2"/>
  <c r="C24" i="2"/>
  <c r="C36" i="2"/>
  <c r="C34" i="2"/>
  <c r="C25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7" i="3" l="1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4" i="5"/>
  <c r="R44" i="3" s="1"/>
  <c r="J45" i="5"/>
  <c r="R45" i="3" s="1"/>
  <c r="J46" i="5"/>
  <c r="R46" i="3" s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E43" i="7"/>
  <c r="F43" i="7" s="1"/>
  <c r="L44" i="5" s="1"/>
  <c r="G43" i="7"/>
  <c r="H43" i="7"/>
  <c r="I43" i="7"/>
  <c r="J43" i="7"/>
  <c r="K43" i="7"/>
  <c r="E44" i="7"/>
  <c r="F44" i="7" s="1"/>
  <c r="L45" i="5" s="1"/>
  <c r="G44" i="7"/>
  <c r="H44" i="7"/>
  <c r="I44" i="7"/>
  <c r="J44" i="7"/>
  <c r="K44" i="7"/>
  <c r="E45" i="7"/>
  <c r="F45" i="7" s="1"/>
  <c r="L46" i="5" s="1"/>
  <c r="G45" i="7"/>
  <c r="H45" i="7"/>
  <c r="I45" i="7"/>
  <c r="J45" i="7"/>
  <c r="K45" i="7"/>
  <c r="E46" i="7"/>
  <c r="F46" i="7" s="1"/>
  <c r="L47" i="5" s="1"/>
  <c r="G46" i="7"/>
  <c r="H46" i="7"/>
  <c r="I46" i="7"/>
  <c r="J46" i="7"/>
  <c r="K46" i="7"/>
  <c r="E47" i="7"/>
  <c r="F47" i="7" s="1"/>
  <c r="L48" i="5" s="1"/>
  <c r="G47" i="7"/>
  <c r="H47" i="7"/>
  <c r="I47" i="7"/>
  <c r="J47" i="7"/>
  <c r="K47" i="7"/>
  <c r="E48" i="7"/>
  <c r="F48" i="7" s="1"/>
  <c r="L49" i="5" s="1"/>
  <c r="G48" i="7"/>
  <c r="H48" i="7"/>
  <c r="I48" i="7"/>
  <c r="J48" i="7"/>
  <c r="K48" i="7"/>
  <c r="E49" i="7"/>
  <c r="F49" i="7" s="1"/>
  <c r="L50" i="5" s="1"/>
  <c r="G49" i="7"/>
  <c r="H49" i="7"/>
  <c r="I49" i="7"/>
  <c r="J49" i="7"/>
  <c r="K49" i="7"/>
  <c r="E50" i="7"/>
  <c r="F50" i="7" s="1"/>
  <c r="L51" i="5" s="1"/>
  <c r="G50" i="7"/>
  <c r="H50" i="7"/>
  <c r="I50" i="7"/>
  <c r="J50" i="7"/>
  <c r="K50" i="7"/>
  <c r="E51" i="7"/>
  <c r="F51" i="7" s="1"/>
  <c r="L52" i="5" s="1"/>
  <c r="G51" i="7"/>
  <c r="H51" i="7"/>
  <c r="I51" i="7"/>
  <c r="J51" i="7"/>
  <c r="K51" i="7"/>
  <c r="E52" i="7"/>
  <c r="F52" i="7" s="1"/>
  <c r="L53" i="5" s="1"/>
  <c r="G52" i="7"/>
  <c r="H52" i="7"/>
  <c r="I52" i="7"/>
  <c r="J52" i="7"/>
  <c r="K52" i="7"/>
  <c r="E53" i="7"/>
  <c r="F53" i="7" s="1"/>
  <c r="L54" i="5" s="1"/>
  <c r="G53" i="7"/>
  <c r="H53" i="7"/>
  <c r="I53" i="7"/>
  <c r="J53" i="7"/>
  <c r="K53" i="7"/>
  <c r="E54" i="7"/>
  <c r="F54" i="7" s="1"/>
  <c r="L55" i="5" s="1"/>
  <c r="G54" i="7"/>
  <c r="H54" i="7"/>
  <c r="I54" i="7"/>
  <c r="J54" i="7"/>
  <c r="K54" i="7"/>
  <c r="E55" i="7"/>
  <c r="F55" i="7" s="1"/>
  <c r="L56" i="5" s="1"/>
  <c r="G55" i="7"/>
  <c r="H55" i="7"/>
  <c r="I55" i="7"/>
  <c r="J55" i="7"/>
  <c r="K55" i="7"/>
  <c r="E56" i="7"/>
  <c r="F56" i="7" s="1"/>
  <c r="L57" i="5" s="1"/>
  <c r="G56" i="7"/>
  <c r="H56" i="7"/>
  <c r="I56" i="7"/>
  <c r="J56" i="7"/>
  <c r="K56" i="7"/>
  <c r="E57" i="7"/>
  <c r="F57" i="7" s="1"/>
  <c r="L58" i="5" s="1"/>
  <c r="G57" i="7"/>
  <c r="H57" i="7"/>
  <c r="I57" i="7"/>
  <c r="J57" i="7"/>
  <c r="K57" i="7"/>
  <c r="E58" i="7"/>
  <c r="F58" i="7" s="1"/>
  <c r="L59" i="5" s="1"/>
  <c r="G58" i="7"/>
  <c r="H58" i="7"/>
  <c r="I58" i="7"/>
  <c r="J58" i="7"/>
  <c r="K58" i="7"/>
  <c r="E59" i="7"/>
  <c r="F59" i="7" s="1"/>
  <c r="L60" i="5" s="1"/>
  <c r="G59" i="7"/>
  <c r="H59" i="7"/>
  <c r="I59" i="7"/>
  <c r="J59" i="7"/>
  <c r="K59" i="7"/>
  <c r="E60" i="7"/>
  <c r="F60" i="7" s="1"/>
  <c r="L61" i="5" s="1"/>
  <c r="G60" i="7"/>
  <c r="H60" i="7"/>
  <c r="I60" i="7"/>
  <c r="J60" i="7"/>
  <c r="K60" i="7"/>
  <c r="E61" i="7"/>
  <c r="F61" i="7" s="1"/>
  <c r="L62" i="5" s="1"/>
  <c r="G61" i="7"/>
  <c r="H61" i="7"/>
  <c r="I61" i="7"/>
  <c r="J61" i="7"/>
  <c r="K61" i="7"/>
  <c r="E62" i="7"/>
  <c r="F62" i="7" s="1"/>
  <c r="L63" i="5" s="1"/>
  <c r="G62" i="7"/>
  <c r="H62" i="7"/>
  <c r="I62" i="7"/>
  <c r="J62" i="7"/>
  <c r="K62" i="7"/>
  <c r="E63" i="7"/>
  <c r="F63" i="7" s="1"/>
  <c r="L64" i="5" s="1"/>
  <c r="G63" i="7"/>
  <c r="H63" i="7"/>
  <c r="I63" i="7"/>
  <c r="J63" i="7"/>
  <c r="K63" i="7"/>
  <c r="E64" i="7"/>
  <c r="F64" i="7" s="1"/>
  <c r="L65" i="5" s="1"/>
  <c r="G64" i="7"/>
  <c r="H64" i="7"/>
  <c r="I64" i="7"/>
  <c r="J64" i="7"/>
  <c r="K64" i="7"/>
  <c r="E65" i="7"/>
  <c r="F65" i="7" s="1"/>
  <c r="L66" i="5" s="1"/>
  <c r="G65" i="7"/>
  <c r="H65" i="7"/>
  <c r="I65" i="7"/>
  <c r="J65" i="7"/>
  <c r="K65" i="7"/>
  <c r="E66" i="7"/>
  <c r="F66" i="7" s="1"/>
  <c r="L67" i="5" s="1"/>
  <c r="G66" i="7"/>
  <c r="H66" i="7"/>
  <c r="I66" i="7"/>
  <c r="J66" i="7"/>
  <c r="K66" i="7"/>
  <c r="E67" i="7"/>
  <c r="F67" i="7" s="1"/>
  <c r="L68" i="5" s="1"/>
  <c r="G67" i="7"/>
  <c r="H67" i="7"/>
  <c r="I67" i="7"/>
  <c r="J67" i="7"/>
  <c r="K67" i="7"/>
  <c r="E68" i="7"/>
  <c r="F68" i="7" s="1"/>
  <c r="L69" i="5" s="1"/>
  <c r="G68" i="7"/>
  <c r="H68" i="7"/>
  <c r="I68" i="7"/>
  <c r="J68" i="7"/>
  <c r="K68" i="7"/>
  <c r="E69" i="7"/>
  <c r="F69" i="7" s="1"/>
  <c r="L70" i="5" s="1"/>
  <c r="G69" i="7"/>
  <c r="H69" i="7"/>
  <c r="I69" i="7"/>
  <c r="J69" i="7"/>
  <c r="K69" i="7"/>
  <c r="E70" i="7"/>
  <c r="F70" i="7" s="1"/>
  <c r="L71" i="5" s="1"/>
  <c r="G70" i="7"/>
  <c r="H70" i="7"/>
  <c r="I70" i="7"/>
  <c r="J70" i="7"/>
  <c r="K70" i="7"/>
  <c r="E71" i="7"/>
  <c r="F71" i="7" s="1"/>
  <c r="L72" i="5" s="1"/>
  <c r="G71" i="7"/>
  <c r="H71" i="7"/>
  <c r="I71" i="7"/>
  <c r="J71" i="7"/>
  <c r="K71" i="7"/>
  <c r="E72" i="7"/>
  <c r="F72" i="7" s="1"/>
  <c r="L73" i="5" s="1"/>
  <c r="G72" i="7"/>
  <c r="H72" i="7"/>
  <c r="I72" i="7"/>
  <c r="J72" i="7"/>
  <c r="K72" i="7"/>
  <c r="E73" i="7"/>
  <c r="F73" i="7" s="1"/>
  <c r="L74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7" i="3"/>
  <c r="M48" i="3"/>
  <c r="E44" i="6"/>
  <c r="F44" i="6" s="1"/>
  <c r="E47" i="5" s="1"/>
  <c r="G44" i="6"/>
  <c r="H44" i="6"/>
  <c r="I44" i="6"/>
  <c r="J44" i="6"/>
  <c r="K44" i="6"/>
  <c r="E45" i="6"/>
  <c r="F45" i="6" s="1"/>
  <c r="E48" i="5" s="1"/>
  <c r="G45" i="6"/>
  <c r="H45" i="6"/>
  <c r="I45" i="6"/>
  <c r="J45" i="6"/>
  <c r="K45" i="6"/>
  <c r="E46" i="6"/>
  <c r="F46" i="6" s="1"/>
  <c r="E49" i="5" s="1"/>
  <c r="G46" i="6"/>
  <c r="H46" i="6"/>
  <c r="I46" i="6"/>
  <c r="J46" i="6"/>
  <c r="K46" i="6"/>
  <c r="E47" i="6"/>
  <c r="F47" i="6" s="1"/>
  <c r="E50" i="5" s="1"/>
  <c r="G47" i="6"/>
  <c r="H47" i="6"/>
  <c r="I47" i="6"/>
  <c r="J47" i="6"/>
  <c r="K47" i="6"/>
  <c r="E48" i="6"/>
  <c r="F48" i="6" s="1"/>
  <c r="E51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5" i="5" s="1"/>
  <c r="T45" i="3" s="1"/>
  <c r="L50" i="7"/>
  <c r="M51" i="5" s="1"/>
  <c r="T51" i="3" s="1"/>
  <c r="L43" i="7"/>
  <c r="M44" i="5" s="1"/>
  <c r="T44" i="3" s="1"/>
  <c r="L66" i="7"/>
  <c r="M67" i="5" s="1"/>
  <c r="T67" i="3" s="1"/>
  <c r="L52" i="7"/>
  <c r="M53" i="5" s="1"/>
  <c r="T53" i="3" s="1"/>
  <c r="L45" i="6"/>
  <c r="F48" i="5" s="1"/>
  <c r="O48" i="3" s="1"/>
  <c r="L47" i="6"/>
  <c r="F50" i="5" s="1"/>
  <c r="L44" i="6"/>
  <c r="L46" i="6"/>
  <c r="F49" i="5" s="1"/>
  <c r="L72" i="7"/>
  <c r="M73" i="5" s="1"/>
  <c r="T73" i="3" s="1"/>
  <c r="L67" i="7"/>
  <c r="M68" i="5" s="1"/>
  <c r="T68" i="3" s="1"/>
  <c r="L63" i="7"/>
  <c r="M64" i="5" s="1"/>
  <c r="T64" i="3" s="1"/>
  <c r="L60" i="7"/>
  <c r="M61" i="5" s="1"/>
  <c r="T61" i="3" s="1"/>
  <c r="L49" i="7"/>
  <c r="M50" i="5" s="1"/>
  <c r="T50" i="3" s="1"/>
  <c r="L45" i="7"/>
  <c r="M46" i="5" s="1"/>
  <c r="T46" i="3" s="1"/>
  <c r="L68" i="7"/>
  <c r="M69" i="5" s="1"/>
  <c r="T69" i="3" s="1"/>
  <c r="L58" i="7"/>
  <c r="M59" i="5" s="1"/>
  <c r="T59" i="3" s="1"/>
  <c r="L54" i="7"/>
  <c r="M55" i="5" s="1"/>
  <c r="T55" i="3" s="1"/>
  <c r="L51" i="7"/>
  <c r="M52" i="5" s="1"/>
  <c r="T52" i="3" s="1"/>
  <c r="L73" i="7"/>
  <c r="M74" i="5" s="1"/>
  <c r="T74" i="3" s="1"/>
  <c r="L70" i="7"/>
  <c r="M71" i="5" s="1"/>
  <c r="T71" i="3" s="1"/>
  <c r="L65" i="7"/>
  <c r="M66" i="5" s="1"/>
  <c r="T66" i="3" s="1"/>
  <c r="L61" i="7"/>
  <c r="M62" i="5" s="1"/>
  <c r="T62" i="3" s="1"/>
  <c r="L56" i="7"/>
  <c r="M57" i="5" s="1"/>
  <c r="T57" i="3" s="1"/>
  <c r="L47" i="7"/>
  <c r="M48" i="5" s="1"/>
  <c r="T48" i="3" s="1"/>
  <c r="L69" i="7"/>
  <c r="M70" i="5" s="1"/>
  <c r="T70" i="3" s="1"/>
  <c r="L64" i="7"/>
  <c r="M65" i="5" s="1"/>
  <c r="T65" i="3" s="1"/>
  <c r="L46" i="7"/>
  <c r="M47" i="5" s="1"/>
  <c r="T47" i="3" s="1"/>
  <c r="L55" i="7"/>
  <c r="M56" i="5" s="1"/>
  <c r="T56" i="3" s="1"/>
  <c r="L71" i="7"/>
  <c r="M72" i="5" s="1"/>
  <c r="T72" i="3" s="1"/>
  <c r="L62" i="7"/>
  <c r="M63" i="5" s="1"/>
  <c r="T63" i="3" s="1"/>
  <c r="L59" i="7"/>
  <c r="M60" i="5" s="1"/>
  <c r="T60" i="3" s="1"/>
  <c r="L57" i="7"/>
  <c r="M58" i="5" s="1"/>
  <c r="T58" i="3" s="1"/>
  <c r="L53" i="7"/>
  <c r="M54" i="5" s="1"/>
  <c r="T54" i="3" s="1"/>
  <c r="L48" i="7"/>
  <c r="M49" i="5" s="1"/>
  <c r="T49" i="3" s="1"/>
  <c r="L53" i="1"/>
  <c r="F57" i="2" s="1"/>
  <c r="E57" i="3" s="1"/>
  <c r="L83" i="4"/>
  <c r="L48" i="6"/>
  <c r="F51" i="5" s="1"/>
  <c r="R23" i="3"/>
  <c r="R31" i="3"/>
  <c r="J36" i="5"/>
  <c r="R36" i="3" s="1"/>
  <c r="J37" i="5"/>
  <c r="R37" i="3" s="1"/>
  <c r="J38" i="5"/>
  <c r="R38" i="3" s="1"/>
  <c r="J39" i="5"/>
  <c r="R39" i="3" s="1"/>
  <c r="J40" i="5"/>
  <c r="R40" i="3" s="1"/>
  <c r="J41" i="5"/>
  <c r="R41" i="3" s="1"/>
  <c r="J42" i="5"/>
  <c r="R42" i="3" s="1"/>
  <c r="J43" i="5"/>
  <c r="R43" i="3" s="1"/>
  <c r="F47" i="5" l="1"/>
  <c r="O47" i="3" s="1"/>
  <c r="R26" i="3"/>
  <c r="R32" i="3"/>
  <c r="R29" i="3"/>
  <c r="R24" i="3"/>
  <c r="R30" i="3"/>
  <c r="R28" i="3"/>
  <c r="R35" i="3"/>
  <c r="R27" i="3"/>
  <c r="R25" i="3"/>
  <c r="R33" i="3"/>
  <c r="R34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0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0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1" i="5" s="1"/>
  <c r="G32" i="7"/>
  <c r="H32" i="7"/>
  <c r="I32" i="7"/>
  <c r="J32" i="7"/>
  <c r="K32" i="7"/>
  <c r="E33" i="7"/>
  <c r="F33" i="7" s="1"/>
  <c r="L34" i="5" s="1"/>
  <c r="G33" i="7"/>
  <c r="H33" i="7"/>
  <c r="I33" i="7"/>
  <c r="J33" i="7"/>
  <c r="K33" i="7"/>
  <c r="E14" i="7"/>
  <c r="F14" i="7" s="1"/>
  <c r="L33" i="5" s="1"/>
  <c r="G14" i="7"/>
  <c r="H14" i="7"/>
  <c r="I14" i="7"/>
  <c r="J14" i="7"/>
  <c r="K14" i="7"/>
  <c r="E26" i="7"/>
  <c r="F26" i="7" s="1"/>
  <c r="L28" i="5" s="1"/>
  <c r="G26" i="7"/>
  <c r="H26" i="7"/>
  <c r="I26" i="7"/>
  <c r="J26" i="7"/>
  <c r="K26" i="7"/>
  <c r="E18" i="7"/>
  <c r="F18" i="7" s="1"/>
  <c r="L35" i="5" s="1"/>
  <c r="G18" i="7"/>
  <c r="H18" i="7"/>
  <c r="I18" i="7"/>
  <c r="J18" i="7"/>
  <c r="K18" i="7"/>
  <c r="E21" i="7"/>
  <c r="F21" i="7" s="1"/>
  <c r="L29" i="5" s="1"/>
  <c r="G21" i="7"/>
  <c r="H21" i="7"/>
  <c r="I21" i="7"/>
  <c r="J21" i="7"/>
  <c r="K21" i="7"/>
  <c r="E27" i="7"/>
  <c r="F27" i="7" s="1"/>
  <c r="L26" i="5" s="1"/>
  <c r="G27" i="7"/>
  <c r="H27" i="7"/>
  <c r="I27" i="7"/>
  <c r="J27" i="7"/>
  <c r="K27" i="7"/>
  <c r="E25" i="7"/>
  <c r="F25" i="7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G22" i="7"/>
  <c r="H22" i="7"/>
  <c r="I22" i="7"/>
  <c r="J22" i="7"/>
  <c r="K22" i="7"/>
  <c r="E31" i="7"/>
  <c r="F31" i="7" s="1"/>
  <c r="L21" i="5" s="1"/>
  <c r="G31" i="7"/>
  <c r="H31" i="7"/>
  <c r="I31" i="7"/>
  <c r="J31" i="7"/>
  <c r="K31" i="7"/>
  <c r="E16" i="7"/>
  <c r="F16" i="7" s="1"/>
  <c r="L24" i="5" s="1"/>
  <c r="G16" i="7"/>
  <c r="H16" i="7"/>
  <c r="I16" i="7"/>
  <c r="J16" i="7"/>
  <c r="K16" i="7"/>
  <c r="E29" i="7"/>
  <c r="F29" i="7" s="1"/>
  <c r="L25" i="5" s="1"/>
  <c r="G29" i="7"/>
  <c r="H29" i="7"/>
  <c r="I29" i="7"/>
  <c r="J29" i="7"/>
  <c r="K29" i="7"/>
  <c r="E20" i="7"/>
  <c r="F20" i="7" s="1"/>
  <c r="L27" i="5" s="1"/>
  <c r="G20" i="7"/>
  <c r="H20" i="7"/>
  <c r="I20" i="7"/>
  <c r="J20" i="7"/>
  <c r="K20" i="7"/>
  <c r="E17" i="7"/>
  <c r="F17" i="7" s="1"/>
  <c r="G17" i="7"/>
  <c r="H17" i="7"/>
  <c r="I17" i="7"/>
  <c r="J17" i="7"/>
  <c r="K17" i="7"/>
  <c r="E19" i="7"/>
  <c r="F19" i="7" s="1"/>
  <c r="L32" i="5" s="1"/>
  <c r="G19" i="7"/>
  <c r="H19" i="7"/>
  <c r="I19" i="7"/>
  <c r="J19" i="7"/>
  <c r="K19" i="7"/>
  <c r="E35" i="7"/>
  <c r="F35" i="7" s="1"/>
  <c r="L36" i="5" s="1"/>
  <c r="G35" i="7"/>
  <c r="H35" i="7"/>
  <c r="I35" i="7"/>
  <c r="J35" i="7"/>
  <c r="K35" i="7"/>
  <c r="E36" i="7"/>
  <c r="F36" i="7" s="1"/>
  <c r="L37" i="5" s="1"/>
  <c r="G36" i="7"/>
  <c r="H36" i="7"/>
  <c r="I36" i="7"/>
  <c r="J36" i="7"/>
  <c r="K36" i="7"/>
  <c r="E37" i="7"/>
  <c r="F37" i="7" s="1"/>
  <c r="L38" i="5" s="1"/>
  <c r="G37" i="7"/>
  <c r="H37" i="7"/>
  <c r="I37" i="7"/>
  <c r="J37" i="7"/>
  <c r="K37" i="7"/>
  <c r="E38" i="7"/>
  <c r="F38" i="7" s="1"/>
  <c r="L39" i="5" s="1"/>
  <c r="G38" i="7"/>
  <c r="H38" i="7"/>
  <c r="I38" i="7"/>
  <c r="J38" i="7"/>
  <c r="K38" i="7"/>
  <c r="E39" i="7"/>
  <c r="F39" i="7" s="1"/>
  <c r="L40" i="5" s="1"/>
  <c r="G39" i="7"/>
  <c r="H39" i="7"/>
  <c r="I39" i="7"/>
  <c r="J39" i="7"/>
  <c r="K39" i="7"/>
  <c r="E40" i="7"/>
  <c r="F40" i="7" s="1"/>
  <c r="L41" i="5" s="1"/>
  <c r="G40" i="7"/>
  <c r="H40" i="7"/>
  <c r="I40" i="7"/>
  <c r="J40" i="7"/>
  <c r="K40" i="7"/>
  <c r="E41" i="7"/>
  <c r="F41" i="7" s="1"/>
  <c r="L42" i="5" s="1"/>
  <c r="G41" i="7"/>
  <c r="H41" i="7"/>
  <c r="I41" i="7"/>
  <c r="J41" i="7"/>
  <c r="K41" i="7"/>
  <c r="E42" i="7"/>
  <c r="F42" i="7" s="1"/>
  <c r="L43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5" i="5" s="1"/>
  <c r="G32" i="6"/>
  <c r="H32" i="6"/>
  <c r="I32" i="6"/>
  <c r="J32" i="6"/>
  <c r="K32" i="6"/>
  <c r="E33" i="6"/>
  <c r="F33" i="6" s="1"/>
  <c r="E36" i="5" s="1"/>
  <c r="G33" i="6"/>
  <c r="H33" i="6"/>
  <c r="I33" i="6"/>
  <c r="J33" i="6"/>
  <c r="K33" i="6"/>
  <c r="E34" i="6"/>
  <c r="F34" i="6" s="1"/>
  <c r="E37" i="5" s="1"/>
  <c r="G34" i="6"/>
  <c r="H34" i="6"/>
  <c r="I34" i="6"/>
  <c r="J34" i="6"/>
  <c r="K34" i="6"/>
  <c r="E35" i="6"/>
  <c r="F35" i="6" s="1"/>
  <c r="E38" i="5" s="1"/>
  <c r="G35" i="6"/>
  <c r="H35" i="6"/>
  <c r="I35" i="6"/>
  <c r="J35" i="6"/>
  <c r="K35" i="6"/>
  <c r="E36" i="6"/>
  <c r="F36" i="6" s="1"/>
  <c r="E39" i="5" s="1"/>
  <c r="G36" i="6"/>
  <c r="H36" i="6"/>
  <c r="I36" i="6"/>
  <c r="J36" i="6"/>
  <c r="K36" i="6"/>
  <c r="E37" i="6"/>
  <c r="F37" i="6" s="1"/>
  <c r="E40" i="5" s="1"/>
  <c r="G37" i="6"/>
  <c r="H37" i="6"/>
  <c r="I37" i="6"/>
  <c r="J37" i="6"/>
  <c r="K37" i="6"/>
  <c r="E38" i="6"/>
  <c r="F38" i="6" s="1"/>
  <c r="E41" i="5" s="1"/>
  <c r="G38" i="6"/>
  <c r="H38" i="6"/>
  <c r="I38" i="6"/>
  <c r="J38" i="6"/>
  <c r="K38" i="6"/>
  <c r="E39" i="6"/>
  <c r="F39" i="6" s="1"/>
  <c r="E42" i="5" s="1"/>
  <c r="G39" i="6"/>
  <c r="H39" i="6"/>
  <c r="I39" i="6"/>
  <c r="J39" i="6"/>
  <c r="K39" i="6"/>
  <c r="E40" i="6"/>
  <c r="F40" i="6" s="1"/>
  <c r="E43" i="5" s="1"/>
  <c r="G40" i="6"/>
  <c r="H40" i="6"/>
  <c r="I40" i="6"/>
  <c r="J40" i="6"/>
  <c r="K40" i="6"/>
  <c r="E41" i="6"/>
  <c r="F41" i="6" s="1"/>
  <c r="E44" i="5" s="1"/>
  <c r="G41" i="6"/>
  <c r="H41" i="6"/>
  <c r="I41" i="6"/>
  <c r="J41" i="6"/>
  <c r="K41" i="6"/>
  <c r="E42" i="6"/>
  <c r="F42" i="6" s="1"/>
  <c r="E45" i="5" s="1"/>
  <c r="G42" i="6"/>
  <c r="H42" i="6"/>
  <c r="I42" i="6"/>
  <c r="J42" i="6"/>
  <c r="K42" i="6"/>
  <c r="E43" i="6"/>
  <c r="F43" i="6" s="1"/>
  <c r="E46" i="5" s="1"/>
  <c r="G43" i="6"/>
  <c r="H43" i="6"/>
  <c r="I43" i="6"/>
  <c r="J43" i="6"/>
  <c r="K43" i="6"/>
  <c r="M39" i="3"/>
  <c r="M40" i="3"/>
  <c r="M41" i="3"/>
  <c r="M42" i="3"/>
  <c r="M43" i="3"/>
  <c r="M44" i="3"/>
  <c r="M45" i="3"/>
  <c r="M46" i="3"/>
  <c r="L40" i="6" l="1"/>
  <c r="M34" i="3"/>
  <c r="L32" i="6"/>
  <c r="F35" i="5" s="1"/>
  <c r="M33" i="3"/>
  <c r="L30" i="7"/>
  <c r="M20" i="5" s="1"/>
  <c r="L38" i="7"/>
  <c r="M39" i="5" s="1"/>
  <c r="T39" i="3" s="1"/>
  <c r="L37" i="7"/>
  <c r="M38" i="5" s="1"/>
  <c r="T38" i="3" s="1"/>
  <c r="M38" i="3"/>
  <c r="M36" i="3"/>
  <c r="L39" i="6"/>
  <c r="L33" i="6"/>
  <c r="F36" i="5" s="1"/>
  <c r="L34" i="6"/>
  <c r="F37" i="5" s="1"/>
  <c r="L42" i="6"/>
  <c r="L37" i="6"/>
  <c r="L41" i="6"/>
  <c r="L35" i="6"/>
  <c r="F38" i="5" s="1"/>
  <c r="L43" i="6"/>
  <c r="L36" i="6"/>
  <c r="F39" i="5" s="1"/>
  <c r="L38" i="6"/>
  <c r="L32" i="7"/>
  <c r="M31" i="5" s="1"/>
  <c r="L15" i="7"/>
  <c r="M30" i="5" s="1"/>
  <c r="L39" i="7"/>
  <c r="M40" i="5" s="1"/>
  <c r="T40" i="3" s="1"/>
  <c r="L27" i="7"/>
  <c r="M26" i="5" s="1"/>
  <c r="L17" i="7"/>
  <c r="L22" i="7"/>
  <c r="L26" i="7"/>
  <c r="M28" i="5" s="1"/>
  <c r="L20" i="7"/>
  <c r="M27" i="5" s="1"/>
  <c r="L25" i="7"/>
  <c r="L18" i="7"/>
  <c r="M35" i="5" s="1"/>
  <c r="L34" i="7"/>
  <c r="M19" i="5" s="1"/>
  <c r="L19" i="7"/>
  <c r="M32" i="5" s="1"/>
  <c r="L29" i="7"/>
  <c r="M25" i="5" s="1"/>
  <c r="L14" i="7"/>
  <c r="M33" i="5" s="1"/>
  <c r="L21" i="7"/>
  <c r="M29" i="5" s="1"/>
  <c r="L16" i="7"/>
  <c r="M24" i="5" s="1"/>
  <c r="L24" i="7"/>
  <c r="M22" i="5" s="1"/>
  <c r="L40" i="7"/>
  <c r="M41" i="5" s="1"/>
  <c r="T41" i="3" s="1"/>
  <c r="L36" i="7"/>
  <c r="M37" i="5" s="1"/>
  <c r="T37" i="3" s="1"/>
  <c r="L42" i="7"/>
  <c r="M43" i="5" s="1"/>
  <c r="T43" i="3" s="1"/>
  <c r="L33" i="7"/>
  <c r="M34" i="5" s="1"/>
  <c r="L35" i="7"/>
  <c r="M36" i="5" s="1"/>
  <c r="T36" i="3" s="1"/>
  <c r="L31" i="7"/>
  <c r="M21" i="5" s="1"/>
  <c r="L41" i="7"/>
  <c r="M42" i="5" s="1"/>
  <c r="T42" i="3" s="1"/>
  <c r="L28" i="7"/>
  <c r="M23" i="5" s="1"/>
  <c r="M37" i="3"/>
  <c r="M28" i="3"/>
  <c r="F40" i="5" l="1"/>
  <c r="O40" i="3" s="1"/>
  <c r="F44" i="5"/>
  <c r="O44" i="3" s="1"/>
  <c r="F45" i="5"/>
  <c r="O45" i="3" s="1"/>
  <c r="F42" i="5"/>
  <c r="O42" i="3" s="1"/>
  <c r="F41" i="5"/>
  <c r="O41" i="3" s="1"/>
  <c r="F46" i="5"/>
  <c r="O46" i="3" s="1"/>
  <c r="F43" i="5"/>
  <c r="O43" i="3" s="1"/>
  <c r="T28" i="3"/>
  <c r="T35" i="3"/>
  <c r="T30" i="3"/>
  <c r="T27" i="3"/>
  <c r="T23" i="3"/>
  <c r="T24" i="3"/>
  <c r="T31" i="3"/>
  <c r="T26" i="3"/>
  <c r="T29" i="3"/>
  <c r="T32" i="3"/>
  <c r="T33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G23" i="6"/>
  <c r="H23" i="6"/>
  <c r="I23" i="6"/>
  <c r="J23" i="6"/>
  <c r="K23" i="6"/>
  <c r="E28" i="6"/>
  <c r="F28" i="6" s="1"/>
  <c r="E33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2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29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3" i="5" s="1"/>
  <c r="G17" i="6"/>
  <c r="H17" i="6"/>
  <c r="I17" i="6"/>
  <c r="J17" i="6"/>
  <c r="K17" i="6"/>
  <c r="E20" i="6"/>
  <c r="F20" i="6" s="1"/>
  <c r="E24" i="5" s="1"/>
  <c r="G20" i="6"/>
  <c r="H20" i="6"/>
  <c r="I20" i="6"/>
  <c r="J20" i="6"/>
  <c r="K20" i="6"/>
  <c r="E30" i="6"/>
  <c r="F30" i="6" s="1"/>
  <c r="E26" i="5" s="1"/>
  <c r="G30" i="6"/>
  <c r="H30" i="6"/>
  <c r="I30" i="6"/>
  <c r="J30" i="6"/>
  <c r="K30" i="6"/>
  <c r="E22" i="6"/>
  <c r="F22" i="6" s="1"/>
  <c r="E25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4" i="5" s="1"/>
  <c r="G16" i="6"/>
  <c r="H16" i="6"/>
  <c r="I16" i="6"/>
  <c r="J16" i="6"/>
  <c r="K16" i="6"/>
  <c r="O39" i="3"/>
  <c r="K29" i="6"/>
  <c r="J29" i="6"/>
  <c r="I29" i="6"/>
  <c r="H29" i="6"/>
  <c r="G29" i="6"/>
  <c r="E29" i="6"/>
  <c r="L27" i="6" l="1"/>
  <c r="F20" i="5" s="1"/>
  <c r="O20" i="3" s="1"/>
  <c r="L23" i="6"/>
  <c r="L28" i="6"/>
  <c r="F33" i="5" s="1"/>
  <c r="L15" i="6"/>
  <c r="F31" i="5" s="1"/>
  <c r="L16" i="6"/>
  <c r="F34" i="5" s="1"/>
  <c r="L24" i="6"/>
  <c r="F28" i="5" s="1"/>
  <c r="L21" i="6"/>
  <c r="F32" i="5" s="1"/>
  <c r="L22" i="6"/>
  <c r="F25" i="5" s="1"/>
  <c r="L26" i="6"/>
  <c r="F29" i="5" s="1"/>
  <c r="L20" i="6"/>
  <c r="F24" i="5" s="1"/>
  <c r="L17" i="6"/>
  <c r="F23" i="5" s="1"/>
  <c r="L19" i="6"/>
  <c r="F18" i="5" s="1"/>
  <c r="O18" i="3" s="1"/>
  <c r="L18" i="6"/>
  <c r="F19" i="5" s="1"/>
  <c r="O19" i="3" s="1"/>
  <c r="L14" i="6"/>
  <c r="F22" i="5" s="1"/>
  <c r="L31" i="6"/>
  <c r="F30" i="5" s="1"/>
  <c r="L30" i="6"/>
  <c r="F26" i="5" s="1"/>
  <c r="L25" i="6"/>
  <c r="F27" i="5" s="1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49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51" i="2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L47" i="2" l="1"/>
  <c r="L50" i="2"/>
  <c r="L29" i="2"/>
  <c r="E29" i="2"/>
  <c r="L37" i="2"/>
  <c r="L35" i="2"/>
  <c r="L32" i="2"/>
  <c r="L36" i="2"/>
  <c r="L28" i="2"/>
  <c r="L26" i="2"/>
  <c r="L23" i="2"/>
  <c r="L52" i="2"/>
  <c r="L46" i="2"/>
  <c r="E28" i="2"/>
  <c r="E25" i="2"/>
  <c r="L22" i="2"/>
  <c r="E27" i="2"/>
  <c r="E37" i="2"/>
  <c r="E26" i="2"/>
  <c r="E35" i="2"/>
  <c r="E40" i="2"/>
  <c r="E34" i="2"/>
  <c r="E30" i="2"/>
  <c r="L55" i="2"/>
  <c r="L48" i="2"/>
  <c r="E38" i="2"/>
  <c r="E19" i="2"/>
  <c r="E32" i="2"/>
  <c r="E33" i="2"/>
  <c r="E18" i="2"/>
  <c r="E31" i="2"/>
  <c r="E23" i="2"/>
  <c r="E22" i="2"/>
  <c r="L38" i="2"/>
  <c r="L19" i="2"/>
  <c r="L45" i="2"/>
  <c r="L54" i="2"/>
  <c r="L56" i="2"/>
  <c r="L40" i="2"/>
  <c r="L44" i="2"/>
  <c r="L21" i="2"/>
  <c r="L20" i="2"/>
  <c r="L53" i="2"/>
  <c r="L42" i="2"/>
  <c r="L34" i="2"/>
  <c r="L33" i="2"/>
  <c r="L27" i="2"/>
  <c r="L31" i="2"/>
  <c r="L39" i="2"/>
  <c r="L30" i="2"/>
  <c r="R21" i="3"/>
  <c r="L72" i="4"/>
  <c r="L76" i="4"/>
  <c r="L62" i="4"/>
  <c r="L67" i="4"/>
  <c r="L71" i="4"/>
  <c r="L63" i="4"/>
  <c r="L69" i="4"/>
  <c r="R22" i="3"/>
  <c r="M25" i="3"/>
  <c r="O34" i="3"/>
  <c r="M31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L41" i="4"/>
  <c r="L18" i="4"/>
  <c r="L58" i="4"/>
  <c r="L14" i="4"/>
  <c r="L24" i="4"/>
  <c r="L48" i="4"/>
  <c r="L26" i="4"/>
  <c r="L80" i="4"/>
  <c r="L41" i="1"/>
  <c r="F45" i="2" s="1"/>
  <c r="M32" i="3"/>
  <c r="M30" i="3"/>
  <c r="M27" i="3"/>
  <c r="M29" i="3"/>
  <c r="O24" i="3"/>
  <c r="O37" i="3"/>
  <c r="O38" i="3"/>
  <c r="O35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37" i="2" s="1"/>
  <c r="L28" i="4"/>
  <c r="L77" i="4"/>
  <c r="L38" i="4"/>
  <c r="L54" i="4"/>
  <c r="L29" i="4"/>
  <c r="L53" i="4"/>
  <c r="L50" i="4"/>
  <c r="L23" i="4"/>
  <c r="L40" i="4"/>
  <c r="L45" i="4"/>
  <c r="L15" i="4"/>
  <c r="M50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M28" i="2" l="1"/>
  <c r="F29" i="2"/>
  <c r="F25" i="2"/>
  <c r="M32" i="2"/>
  <c r="M36" i="2"/>
  <c r="M26" i="2"/>
  <c r="J28" i="3" s="1"/>
  <c r="M47" i="2"/>
  <c r="M41" i="2"/>
  <c r="F39" i="2"/>
  <c r="F23" i="2"/>
  <c r="M46" i="2"/>
  <c r="F36" i="2"/>
  <c r="F19" i="2"/>
  <c r="F31" i="2"/>
  <c r="F33" i="2"/>
  <c r="F30" i="2"/>
  <c r="F28" i="2"/>
  <c r="F22" i="2"/>
  <c r="F27" i="2"/>
  <c r="F40" i="2"/>
  <c r="M22" i="2"/>
  <c r="F24" i="2"/>
  <c r="F35" i="2"/>
  <c r="F18" i="2"/>
  <c r="F32" i="2"/>
  <c r="F38" i="2"/>
  <c r="F37" i="2"/>
  <c r="F34" i="2"/>
  <c r="F26" i="2"/>
  <c r="M39" i="2"/>
  <c r="M56" i="2"/>
  <c r="M40" i="2"/>
  <c r="M45" i="2"/>
  <c r="M29" i="2"/>
  <c r="M19" i="2"/>
  <c r="M34" i="2"/>
  <c r="M55" i="2"/>
  <c r="M53" i="2"/>
  <c r="M27" i="2"/>
  <c r="M44" i="2"/>
  <c r="M73" i="2"/>
  <c r="J73" i="3" s="1"/>
  <c r="M67" i="2"/>
  <c r="J67" i="3" s="1"/>
  <c r="M52" i="2"/>
  <c r="M63" i="2"/>
  <c r="J63" i="3" s="1"/>
  <c r="M68" i="2"/>
  <c r="J68" i="3" s="1"/>
  <c r="M75" i="2"/>
  <c r="J75" i="3" s="1"/>
  <c r="M51" i="2"/>
  <c r="M48" i="2"/>
  <c r="M21" i="2"/>
  <c r="M33" i="2"/>
  <c r="M82" i="2"/>
  <c r="M49" i="2"/>
  <c r="M35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2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31" i="2"/>
  <c r="M81" i="2"/>
  <c r="M78" i="2"/>
  <c r="J78" i="3" s="1"/>
  <c r="M30" i="2"/>
  <c r="M76" i="2"/>
  <c r="J76" i="3" s="1"/>
  <c r="M69" i="2"/>
  <c r="J69" i="3" s="1"/>
  <c r="M77" i="2"/>
  <c r="J77" i="3" s="1"/>
  <c r="M20" i="2"/>
  <c r="M72" i="2"/>
  <c r="J72" i="3" s="1"/>
  <c r="M54" i="2"/>
  <c r="M23" i="2"/>
  <c r="M38" i="2"/>
  <c r="O33" i="3"/>
  <c r="F54" i="2"/>
  <c r="E54" i="3" s="1"/>
  <c r="F48" i="2"/>
  <c r="E48" i="3" s="1"/>
  <c r="E45" i="3"/>
  <c r="E53" i="3"/>
  <c r="E50" i="3"/>
  <c r="O36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41" i="3"/>
  <c r="J48" i="3"/>
  <c r="J38" i="3"/>
  <c r="J49" i="3"/>
  <c r="E42" i="3"/>
  <c r="E37" i="3"/>
  <c r="E40" i="3"/>
  <c r="E39" i="3"/>
  <c r="E36" i="3"/>
  <c r="E44" i="3"/>
  <c r="L47" i="4" l="1"/>
  <c r="F47" i="4"/>
  <c r="L25" i="2" l="1"/>
  <c r="L18" i="2"/>
  <c r="M25" i="2"/>
  <c r="J25" i="3" s="1"/>
  <c r="M18" i="2"/>
  <c r="L57" i="2"/>
  <c r="L58" i="2"/>
  <c r="M57" i="2"/>
  <c r="M58" i="2"/>
  <c r="M43" i="2"/>
  <c r="M24" i="2"/>
  <c r="J24" i="3" s="1"/>
  <c r="L43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1" i="5" s="1"/>
  <c r="B3" i="6"/>
  <c r="A2" i="5"/>
  <c r="D12" i="3"/>
  <c r="D11" i="3"/>
  <c r="J52" i="3" l="1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1" i="5" s="1"/>
  <c r="T18" i="3" l="1"/>
  <c r="T34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1" i="2" l="1"/>
  <c r="E20" i="2"/>
  <c r="O29" i="3"/>
  <c r="O26" i="3"/>
  <c r="O30" i="3"/>
  <c r="O28" i="3"/>
  <c r="O21" i="3"/>
  <c r="O27" i="3"/>
  <c r="E34" i="3"/>
  <c r="L23" i="1"/>
  <c r="F21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<sst xmlns="http://schemas.openxmlformats.org/spreadsheetml/2006/main" count="9880" uniqueCount="191">
  <si>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</si>
  <si>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</si>
  <si>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</si>
  <si>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</si>
  <si>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</si>
  <si>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</si>
  <si>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</si>
  <si>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</si>
  <si>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</si>
  <si>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</si>
  <si>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</si>
  <si>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</si>
  <si>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</si>
  <si>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</si>
  <si>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</si>
  <si>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</si>
  <si>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</si>
  <si>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</si>
  <si>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</si>
  <si>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</si>
  <si>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</si>
  <si>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</si>
  <si>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</si>
  <si>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</si>
  <si>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</si>
  <si>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</si>
  <si>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</si>
  <si>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</si>
  <si>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</si>
  <si>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</si>
  <si>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</si>
  <si>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</si>
  <si>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</si>
  <si>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</si>
  <si>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</si>
  <si>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</si>
  <si>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</si>
  <si>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</si>
  <si>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</si>
  <si>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</si>
  <si>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</si>
  <si>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</si>
  <si>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</si>
  <si>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</si>
  <si>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</si>
  <si>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</si>
  <si>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</si>
  <si>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</si>
  <si>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</si>
  <si>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</si>
  <si>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</si>
  <si>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</si>
  <si>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</si>
  <si>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</si>
  <si>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</si>
  <si>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</si>
  <si>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</si>
  <si>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</si>
  <si>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</si>
  <si>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</si>
  <si>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</si>
  <si>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</si>
  <si>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</si>
  <si>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</si>
  <si>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</si>
  <si>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</si>
  <si>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</si>
  <si>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</si>
  <si>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</si>
  <si>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</si>
  <si>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</si>
  <si>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</si>
  <si>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</si>
  <si>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</si>
  <si>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</si>
  <si>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</si>
  <si>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</si>
  <si>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</si>
  <si>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</si>
  <si>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</si>
  <si>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</si>
  <si>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</si>
  <si>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</si>
  <si>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</si>
  <si>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</si>
  <si>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</si>
  <si>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</si>
  <si>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</si>
  <si>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</si>
  <si>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</si>
  <si>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</si>
  <si>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</si>
  <si>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</si>
  <si>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</si>
  <si>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</si>
  <si>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</si>
  <si>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</si>
  <si>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</si>
  <si>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</si>
  <si>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</si>
  <si>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</si>
  <si>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</si>
  <si>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</si>
  <si>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</si>
  <si>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</si>
  <si>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</si>
  <si>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</si>
  <si>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</si>
  <si>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</si>
  <si>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</si>
  <si>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</si>
  <si>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</si>
  <si>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</si>
  <si>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</si>
  <si>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</si>
  <si>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</si>
  <si>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</si>
  <si>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</si>
  <si>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</si>
  <si>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</si>
  <si>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</si>
  <si>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</si>
  <si>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</si>
  <si>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</si>
  <si>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</si>
  <si>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</si>
  <si>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</si>
  <si>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</si>
  <si>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</si>
  <si>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</si>
  <si>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</si>
  <si>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</si>
  <si>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</si>
  <si>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</si>
  <si>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</si>
  <si>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</si>
  <si>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</si>
  <si>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</si>
  <si>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</si>
  <si>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</si>
  <si>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</si>
  <si>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</si>
  <si>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</si>
  <si>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</si>
  <si>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</si>
  <si>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</si>
  <si>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</si>
  <si>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</si>
  <si>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</si>
  <si>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</si>
  <si>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</si>
  <si>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</si>
  <si>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</si>
  <si>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</si>
  <si>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</si>
  <si>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</si>
  <si>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</si>
  <si>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</si>
  <si>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</si>
  <si>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</si>
  <si>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</si>
  <si>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</si>
  <si>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</si>
  <si>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</si>
  <si>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</si>
  <si>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</si>
  <si>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</si>
  <si>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</si>
  <si>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</si>
  <si>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</si>
  <si>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</si>
  <si>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</si>
  <si>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</si>
  <si>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</si>
  <si>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</si>
  <si>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</si>
  <si>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</si>
  <si>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</si>
  <si>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</si>
  <si>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</si>
  <si>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Event 34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</si>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</sst>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7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May 1, 2025</v>
      </c>
    </row>
    <row r="5" spans="1:74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4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4" x14ac:dyDescent="0.35">
      <c r="B7" s="100" t="s">
        <v>4</v>
      </c>
      <c r="C7" s="100"/>
      <c r="D7" s="100"/>
      <c r="E7" s="101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171</v>
      </c>
      <c r="BN12" s="64" t="s">
        <v>171</v>
      </c>
      <c r="BO12" s="64" t="s">
        <v>171</v>
      </c>
      <c r="BP12" s="64" t="s">
        <v>171</v>
      </c>
      <c r="BQ12" s="64" t="s">
        <v>171</v>
      </c>
      <c r="BR12" s="64" t="s">
        <v>171</v>
      </c>
      <c r="BS12" s="64" t="s">
        <v>16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138</v>
      </c>
      <c r="S13" s="64" t="s">
        <v>139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137</v>
      </c>
      <c r="AC13" s="64" t="s">
        <v>136</v>
      </c>
      <c r="AD13" s="64" t="s">
        <v>59</v>
      </c>
      <c r="AE13" s="64" t="s">
        <v>60</v>
      </c>
      <c r="AF13" s="64" t="s">
        <v>61</v>
      </c>
      <c r="AG13" s="64" t="s">
        <v>62</v>
      </c>
      <c r="AH13" s="64" t="s">
        <v>59</v>
      </c>
      <c r="AI13" s="64" t="s">
        <v>49</v>
      </c>
      <c r="AJ13" s="64" t="s">
        <v>63</v>
      </c>
      <c r="AK13" s="64" t="s">
        <v>63</v>
      </c>
      <c r="AL13" s="64" t="s">
        <v>60</v>
      </c>
      <c r="AM13" s="64" t="s">
        <v>140</v>
      </c>
      <c r="AN13" s="64" t="s">
        <v>141</v>
      </c>
      <c r="AO13" s="64" t="s">
        <v>64</v>
      </c>
      <c r="AP13" s="64" t="s">
        <v>64</v>
      </c>
      <c r="AQ13" s="64" t="s">
        <v>145</v>
      </c>
      <c r="AR13" s="64" t="s">
        <v>145</v>
      </c>
      <c r="AS13" s="64" t="s">
        <v>146</v>
      </c>
      <c r="AT13" s="64" t="s">
        <v>146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147</v>
      </c>
      <c r="BB13" s="64" t="s">
        <v>147</v>
      </c>
      <c r="BC13" s="64" t="s">
        <v>155</v>
      </c>
      <c r="BD13" s="64" t="s">
        <v>156</v>
      </c>
      <c r="BE13" s="64" t="s">
        <v>59</v>
      </c>
      <c r="BF13" s="64" t="s">
        <v>60</v>
      </c>
      <c r="BG13" s="64" t="s">
        <v>168</v>
      </c>
      <c r="BH13" s="64" t="s">
        <v>168</v>
      </c>
      <c r="BI13" s="64" t="s">
        <v>169</v>
      </c>
      <c r="BJ13" s="64" t="s">
        <v>169</v>
      </c>
      <c r="BK13" s="64" t="s">
        <v>50</v>
      </c>
      <c r="BL13" s="64" t="s">
        <v>175</v>
      </c>
      <c r="BM13" s="64" t="s">
        <v>84</v>
      </c>
      <c r="BN13" s="64" t="s">
        <v>174</v>
      </c>
      <c r="BO13" s="64" t="s">
        <v>189</v>
      </c>
      <c r="BP13" s="64" t="s">
        <v>177</v>
      </c>
      <c r="BQ13" s="64" t="s">
        <v>177</v>
      </c>
      <c r="BR13" s="64" t="s">
        <v>178</v>
      </c>
      <c r="BS13" s="64" t="s">
        <v>181</v>
      </c>
      <c r="BT13" s="64" t="s">
        <v>165</v>
      </c>
      <c r="BU13" s="64" t="s">
        <v>166</v>
      </c>
      <c r="BV13" s="64" t="s">
        <v>167</v>
      </c>
    </row>
    <row r="14" spans="1:74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170</v>
      </c>
      <c r="E14" s="12">
        <f>IF(COUNT(N14:BV14)=0,"", COUNT(N14:BV14))</f>
        <v>3</v>
      </c>
      <c r="F14" s="12">
        <f t="shared" ref="F14:F36" si="2">_xlfn.IFS(E14="","",E14=1,1,E14=2,2,E14=3,3,E14=4,4,E14=5,5,E14&gt;5,5)</f>
        <v>3</v>
      </c>
      <c r="G14" s="71">
        <f>IFERROR(LARGE((N14:BV14),1),"")</f>
        <v>626.1</v>
      </c>
      <c r="H14" s="71">
        <f>IFERROR(LARGE((N14:BV14),2),"")</f>
        <v>623.5</v>
      </c>
      <c r="I14" s="71">
        <f>IFERROR(LARGE((N14:BV14),3),"")</f>
        <v>623</v>
      </c>
      <c r="J14" s="71" t="str">
        <f>IFERROR(LARGE((N14:BV14),4),"")</f>
        <v/>
      </c>
      <c r="K14" s="71" t="str">
        <f>IFERROR(LARGE((N14:BV14),5),"")</f>
        <v/>
      </c>
      <c r="L14" s="72">
        <f t="shared" ref="L14:L36" si="3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626.1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623</v>
      </c>
      <c r="BQ14" s="12">
        <v>623.5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74</v>
      </c>
      <c r="E15" s="12">
        <f>IF(COUNT(N15:BV15)=0,"", COUNT(N15:BV15))</f>
        <v>7</v>
      </c>
      <c r="F15" s="12">
        <f t="shared" si="2"/>
        <v>5</v>
      </c>
      <c r="G15" s="71">
        <f>IFERROR(LARGE((N15:BV15),1),"")</f>
        <v>632.70000000000005</v>
      </c>
      <c r="H15" s="71">
        <f>IFERROR(LARGE((N15:BV15),2),"")</f>
        <v>630.29999999999995</v>
      </c>
      <c r="I15" s="71">
        <f>IFERROR(LARGE((N15:BV15),3),"")</f>
        <v>628.9</v>
      </c>
      <c r="J15" s="71">
        <f>IFERROR(LARGE((N15:BV15),4),"")</f>
        <v>628.70000000000005</v>
      </c>
      <c r="K15" s="71">
        <f>IFERROR(LARGE((N15:BV15),5),"")</f>
        <v>628.70000000000005</v>
      </c>
      <c r="L15" s="72">
        <f t="shared" si="3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626</v>
      </c>
      <c r="AN15" s="12">
        <v>628.70000000000005</v>
      </c>
      <c r="AO15" s="12">
        <v>628.70000000000005</v>
      </c>
      <c r="AP15" s="12">
        <v>630.29999999999995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623.9</v>
      </c>
      <c r="BE15" s="12" t="s">
        <v>12</v>
      </c>
      <c r="BF15" s="12" t="s">
        <v>12</v>
      </c>
      <c r="BG15" s="12">
        <v>628.9</v>
      </c>
      <c r="BH15" s="12">
        <v>632.70000000000005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132</v>
      </c>
      <c r="E16" s="12">
        <f>IF(COUNT(N16:BV16)=0,"", COUNT(N16:BV16))</f>
        <v>3</v>
      </c>
      <c r="F16" s="12">
        <f t="shared" si="2"/>
        <v>3</v>
      </c>
      <c r="G16" s="71">
        <f>IFERROR(LARGE((N16:BV16),1),"")</f>
        <v>628.4</v>
      </c>
      <c r="H16" s="71">
        <f>IFERROR(LARGE((N16:BV16),2),"")</f>
        <v>627.4</v>
      </c>
      <c r="I16" s="71">
        <f>IFERROR(LARGE((N16:BV16),3),"")</f>
        <v>615</v>
      </c>
      <c r="J16" s="71" t="str">
        <f>IFERROR(LARGE((N16:BV16),4),"")</f>
        <v/>
      </c>
      <c r="K16" s="71" t="str">
        <f>IFERROR(LARGE((N16:BV16),5),"")</f>
        <v/>
      </c>
      <c r="L16" s="72">
        <f t="shared" si="3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627.4</v>
      </c>
      <c r="AP16" s="12">
        <v>628.4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>
        <v>615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70</v>
      </c>
      <c r="E17" s="12">
        <f>IF(COUNT(N17:BV17)=0,"", COUNT(N17:BV17))</f>
        <v>18</v>
      </c>
      <c r="F17" s="12">
        <f t="shared" si="2"/>
        <v>5</v>
      </c>
      <c r="G17" s="71">
        <f>IFERROR(LARGE((N17:BV17),1),"")</f>
        <v>628.70000000000005</v>
      </c>
      <c r="H17" s="71">
        <f>IFERROR(LARGE((N17:BV17),2),"")</f>
        <v>627.6</v>
      </c>
      <c r="I17" s="71">
        <f>IFERROR(LARGE((N17:BV17),3),"")</f>
        <v>627.20000000000005</v>
      </c>
      <c r="J17" s="71">
        <f>IFERROR(LARGE((N17:BV17),4),"")</f>
        <v>627.20000000000005</v>
      </c>
      <c r="K17" s="71">
        <f>IFERROR(LARGE((N17:BV17),5),"")</f>
        <v>626.79999999999995</v>
      </c>
      <c r="L17" s="72">
        <f t="shared" si="3"/>
        <v>627.5</v>
      </c>
      <c r="N17" s="12" t="s">
        <v>12</v>
      </c>
      <c r="O17" s="12">
        <v>627.6</v>
      </c>
      <c r="P17" s="12" t="s">
        <v>12</v>
      </c>
      <c r="Q17" s="12" t="s">
        <v>12</v>
      </c>
      <c r="R17" s="12">
        <v>621.29999999999995</v>
      </c>
      <c r="S17" s="12">
        <v>623.4</v>
      </c>
      <c r="T17" s="12" t="s">
        <v>12</v>
      </c>
      <c r="U17" s="12">
        <v>627.20000000000005</v>
      </c>
      <c r="V17" s="12">
        <v>622.9</v>
      </c>
      <c r="W17" s="12">
        <v>623.79999999999995</v>
      </c>
      <c r="X17" s="12">
        <v>624.6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625.5</v>
      </c>
      <c r="AK17" s="12">
        <v>627.20000000000005</v>
      </c>
      <c r="AL17" s="12">
        <v>626.4</v>
      </c>
      <c r="AM17" s="12">
        <v>620.79999999999995</v>
      </c>
      <c r="AN17" s="12">
        <v>624.4</v>
      </c>
      <c r="AO17" s="12">
        <v>623.6</v>
      </c>
      <c r="AP17" s="12">
        <v>628.70000000000005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>
        <v>626.29999999999995</v>
      </c>
      <c r="AV17" s="12">
        <v>626.6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626.79999999999995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622.70000000000005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78</v>
      </c>
      <c r="E18" s="12">
        <f>IF(COUNT(N18:BV18)=0,"", COUNT(N18:BV18))</f>
        <v>11</v>
      </c>
      <c r="F18" s="12">
        <f t="shared" si="2"/>
        <v>5</v>
      </c>
      <c r="G18" s="71">
        <f>IFERROR(LARGE((N18:BV18),1),"")</f>
        <v>622.1</v>
      </c>
      <c r="H18" s="71">
        <f>IFERROR(LARGE((N18:BV18),2),"")</f>
        <v>621.9</v>
      </c>
      <c r="I18" s="71">
        <f>IFERROR(LARGE((N18:BV18),3),"")</f>
        <v>621.1</v>
      </c>
      <c r="J18" s="71">
        <f>IFERROR(LARGE((N18:BV18),4),"")</f>
        <v>620.79999999999995</v>
      </c>
      <c r="K18" s="71">
        <f>IFERROR(LARGE((N18:BV18),5),"")</f>
        <v>620.20000000000005</v>
      </c>
      <c r="L18" s="72">
        <f t="shared" si="3"/>
        <v>621.21999999999991</v>
      </c>
      <c r="N18" s="12" t="s">
        <v>12</v>
      </c>
      <c r="O18" s="12">
        <v>622.1</v>
      </c>
      <c r="P18" s="12" t="s">
        <v>12</v>
      </c>
      <c r="Q18" s="12">
        <v>620.79999999999995</v>
      </c>
      <c r="R18" s="12" t="s">
        <v>12</v>
      </c>
      <c r="S18" s="12" t="s">
        <v>12</v>
      </c>
      <c r="T18" s="12" t="s">
        <v>12</v>
      </c>
      <c r="U18" s="12">
        <v>615.29999999999995</v>
      </c>
      <c r="V18" s="12">
        <v>614.20000000000005</v>
      </c>
      <c r="W18" s="12">
        <v>620.20000000000005</v>
      </c>
      <c r="X18" s="12">
        <v>618.29999999999995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618.9</v>
      </c>
      <c r="AG18" s="12" t="s">
        <v>12</v>
      </c>
      <c r="AH18" s="12" t="s">
        <v>12</v>
      </c>
      <c r="AI18" s="12" t="s">
        <v>12</v>
      </c>
      <c r="AJ18" s="12">
        <v>618.1</v>
      </c>
      <c r="AK18" s="12">
        <v>621.1</v>
      </c>
      <c r="AL18" s="12" t="s">
        <v>12</v>
      </c>
      <c r="AM18" s="12" t="s">
        <v>12</v>
      </c>
      <c r="AN18" s="12" t="s">
        <v>12</v>
      </c>
      <c r="AO18" s="12">
        <v>616.5</v>
      </c>
      <c r="AP18" s="12">
        <v>621.9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81</v>
      </c>
      <c r="E19" s="12">
        <f>IF(COUNT(N19:BV19)=0,"", COUNT(N19:BV19))</f>
        <v>6</v>
      </c>
      <c r="F19" s="12">
        <f t="shared" si="2"/>
        <v>5</v>
      </c>
      <c r="G19" s="71">
        <f>IFERROR(LARGE((N19:BV19),1),"")</f>
        <v>627.6</v>
      </c>
      <c r="H19" s="71">
        <f>IFERROR(LARGE((N19:BV19),2),"")</f>
        <v>623.70000000000005</v>
      </c>
      <c r="I19" s="71">
        <f>IFERROR(LARGE((N19:BV19),3),"")</f>
        <v>623</v>
      </c>
      <c r="J19" s="71">
        <f>IFERROR(LARGE((N19:BV19),4),"")</f>
        <v>620.9</v>
      </c>
      <c r="K19" s="71">
        <f>IFERROR(LARGE((N19:BV19),5),"")</f>
        <v>619.20000000000005</v>
      </c>
      <c r="L19" s="72">
        <f t="shared" si="3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627.6</v>
      </c>
      <c r="S19" s="12">
        <v>623.70000000000005</v>
      </c>
      <c r="T19" s="12" t="s">
        <v>12</v>
      </c>
      <c r="U19" s="12">
        <v>620.9</v>
      </c>
      <c r="V19" s="12">
        <v>618.4</v>
      </c>
      <c r="W19" s="12">
        <v>623</v>
      </c>
      <c r="X19" s="12">
        <v>619.20000000000005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75</v>
      </c>
      <c r="E20" s="12">
        <f>IF(COUNT(N20:BV20)=0,"", COUNT(N20:BV20))</f>
        <v>21</v>
      </c>
      <c r="F20" s="12">
        <f t="shared" si="2"/>
        <v>5</v>
      </c>
      <c r="G20" s="71">
        <f>IFERROR(LARGE((N20:BV20),1),"")</f>
        <v>629.29999999999995</v>
      </c>
      <c r="H20" s="71">
        <f>IFERROR(LARGE((N20:BV20),2),"")</f>
        <v>628.20000000000005</v>
      </c>
      <c r="I20" s="71">
        <f>IFERROR(LARGE((N20:BV20),3),"")</f>
        <v>628</v>
      </c>
      <c r="J20" s="71">
        <f>IFERROR(LARGE((N20:BV20),4),"")</f>
        <v>627.79999999999995</v>
      </c>
      <c r="K20" s="71">
        <f>IFERROR(LARGE((N20:BV20),5),"")</f>
        <v>626.9</v>
      </c>
      <c r="L20" s="72">
        <f t="shared" si="3"/>
        <v>628.04000000000008</v>
      </c>
      <c r="N20" s="12" t="s">
        <v>12</v>
      </c>
      <c r="O20" s="12">
        <v>623.4</v>
      </c>
      <c r="P20" s="12" t="s">
        <v>12</v>
      </c>
      <c r="Q20" s="12" t="s">
        <v>12</v>
      </c>
      <c r="R20" s="12">
        <v>624.1</v>
      </c>
      <c r="S20" s="12">
        <v>628</v>
      </c>
      <c r="T20" s="12" t="s">
        <v>12</v>
      </c>
      <c r="U20" s="12">
        <v>622.5</v>
      </c>
      <c r="V20" s="12">
        <v>626.9</v>
      </c>
      <c r="W20" s="12">
        <v>626</v>
      </c>
      <c r="X20" s="12">
        <v>624.4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626.6</v>
      </c>
      <c r="AK20" s="12">
        <v>620.9</v>
      </c>
      <c r="AL20" s="12">
        <v>628.20000000000005</v>
      </c>
      <c r="AM20" s="12">
        <v>625.29999999999995</v>
      </c>
      <c r="AN20" s="12">
        <v>627.79999999999995</v>
      </c>
      <c r="AO20" s="12">
        <v>629.29999999999995</v>
      </c>
      <c r="AP20" s="12">
        <v>624.20000000000005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>
        <v>626.1</v>
      </c>
      <c r="AX20" s="12">
        <v>620.5</v>
      </c>
      <c r="AY20" s="12">
        <v>623.79999999999995</v>
      </c>
      <c r="AZ20" s="12">
        <v>623.20000000000005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622.5</v>
      </c>
      <c r="BH20" s="12">
        <v>622.20000000000005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626.4</v>
      </c>
      <c r="BS20" s="12" t="s">
        <v>12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72</v>
      </c>
      <c r="E21" s="12">
        <f>IF(COUNT(N21:BV21)=0,"", COUNT(N21:BV21))</f>
        <v>23</v>
      </c>
      <c r="F21" s="12">
        <f t="shared" si="2"/>
        <v>5</v>
      </c>
      <c r="G21" s="71">
        <f>IFERROR(LARGE((N21:BV21),1),"")</f>
        <v>635.5</v>
      </c>
      <c r="H21" s="71">
        <f>IFERROR(LARGE((N21:BV21),2),"")</f>
        <v>632.9</v>
      </c>
      <c r="I21" s="71">
        <f>IFERROR(LARGE((N21:BV21),3),"")</f>
        <v>631.9</v>
      </c>
      <c r="J21" s="71">
        <f>IFERROR(LARGE((N21:BV21),4),"")</f>
        <v>631.4</v>
      </c>
      <c r="K21" s="71">
        <f>IFERROR(LARGE((N21:BV21),5),"")</f>
        <v>630.6</v>
      </c>
      <c r="L21" s="72">
        <f t="shared" si="3"/>
        <v>632.46</v>
      </c>
      <c r="N21" s="12" t="s">
        <v>12</v>
      </c>
      <c r="O21" s="12" t="s">
        <v>12</v>
      </c>
      <c r="P21" s="12">
        <v>627.79999999999995</v>
      </c>
      <c r="Q21" s="12">
        <v>629.20000000000005</v>
      </c>
      <c r="R21" s="12" t="s">
        <v>12</v>
      </c>
      <c r="S21" s="12" t="s">
        <v>12</v>
      </c>
      <c r="T21" s="12">
        <v>631.4</v>
      </c>
      <c r="U21" s="12">
        <v>625.1</v>
      </c>
      <c r="V21" s="12">
        <v>622.9</v>
      </c>
      <c r="W21" s="12">
        <v>626.29999999999995</v>
      </c>
      <c r="X21" s="12">
        <v>626.6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630.20000000000005</v>
      </c>
      <c r="AF21" s="12">
        <v>628.29999999999995</v>
      </c>
      <c r="AG21" s="12" t="s">
        <v>12</v>
      </c>
      <c r="AH21" s="12" t="s">
        <v>12</v>
      </c>
      <c r="AI21" s="12" t="s">
        <v>12</v>
      </c>
      <c r="AJ21" s="12">
        <v>630.6</v>
      </c>
      <c r="AK21" s="12">
        <v>628.79999999999995</v>
      </c>
      <c r="AL21" s="12">
        <v>626.9</v>
      </c>
      <c r="AM21" s="12">
        <v>619.79999999999995</v>
      </c>
      <c r="AN21" s="12">
        <v>628.29999999999995</v>
      </c>
      <c r="AO21" s="12">
        <v>625</v>
      </c>
      <c r="AP21" s="12">
        <v>629.70000000000005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635.5</v>
      </c>
      <c r="AX21" s="12">
        <v>628.4</v>
      </c>
      <c r="AY21" s="12">
        <v>632.9</v>
      </c>
      <c r="AZ21" s="12">
        <v>631.9</v>
      </c>
      <c r="BA21" s="12" t="s">
        <v>12</v>
      </c>
      <c r="BB21" s="12" t="s">
        <v>12</v>
      </c>
      <c r="BC21" s="12">
        <v>621.9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630.1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623.79999999999995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67</v>
      </c>
      <c r="E22" s="12">
        <f>IF(COUNT(N22:BV22)=0,"", COUNT(N22:BV22))</f>
        <v>13</v>
      </c>
      <c r="F22" s="12">
        <f t="shared" si="2"/>
        <v>5</v>
      </c>
      <c r="G22" s="71">
        <f>IFERROR(LARGE((N22:BV22),1),"")</f>
        <v>632</v>
      </c>
      <c r="H22" s="71">
        <f>IFERROR(LARGE((N22:BV22),2),"")</f>
        <v>630.20000000000005</v>
      </c>
      <c r="I22" s="71">
        <f>IFERROR(LARGE((N22:BV22),3),"")</f>
        <v>630</v>
      </c>
      <c r="J22" s="71">
        <f>IFERROR(LARGE((N22:BV22),4),"")</f>
        <v>628.79999999999995</v>
      </c>
      <c r="K22" s="71">
        <f>IFERROR(LARGE((N22:BV22),5),"")</f>
        <v>628.4</v>
      </c>
      <c r="L22" s="72">
        <f t="shared" si="3"/>
        <v>629.88</v>
      </c>
      <c r="N22" s="12" t="s">
        <v>12</v>
      </c>
      <c r="O22" s="12" t="s">
        <v>12</v>
      </c>
      <c r="P22" s="12">
        <v>632</v>
      </c>
      <c r="Q22" s="12" t="s">
        <v>12</v>
      </c>
      <c r="R22" s="12" t="s">
        <v>12</v>
      </c>
      <c r="S22" s="12" t="s">
        <v>12</v>
      </c>
      <c r="T22" s="12">
        <v>627.70000000000005</v>
      </c>
      <c r="U22" s="12">
        <v>627.9</v>
      </c>
      <c r="V22" s="12">
        <v>626.20000000000005</v>
      </c>
      <c r="W22" s="12" t="s">
        <v>12</v>
      </c>
      <c r="X22" s="12" t="s">
        <v>12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626.9</v>
      </c>
      <c r="AN22" s="12">
        <v>628.79999999999995</v>
      </c>
      <c r="AO22" s="12">
        <v>624.4</v>
      </c>
      <c r="AP22" s="12">
        <v>627.9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>
        <v>630</v>
      </c>
      <c r="BH22" s="12">
        <v>628.4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>
        <v>627.79999999999995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630.20000000000005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>IF(COUNT(N23:BV23)=0,"", COUNT(N23:BV23))</f>
        <v>18</v>
      </c>
      <c r="F23" s="12">
        <f t="shared" si="2"/>
        <v>5</v>
      </c>
      <c r="G23" s="71">
        <f>IFERROR(LARGE((N23:BV23),1),"")</f>
        <v>631.70000000000005</v>
      </c>
      <c r="H23" s="71">
        <f>IFERROR(LARGE((N23:BV23),2),"")</f>
        <v>629.79999999999995</v>
      </c>
      <c r="I23" s="71">
        <f>IFERROR(LARGE((N23:BV23),3),"")</f>
        <v>629.5</v>
      </c>
      <c r="J23" s="71">
        <f>IFERROR(LARGE((N23:BV23),4),"")</f>
        <v>629.4</v>
      </c>
      <c r="K23" s="71">
        <f>IFERROR(LARGE((N23:BV23),5),"")</f>
        <v>629.20000000000005</v>
      </c>
      <c r="L23" s="72">
        <f t="shared" si="3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629.4</v>
      </c>
      <c r="V23" s="12">
        <v>629.20000000000005</v>
      </c>
      <c r="W23" s="12">
        <v>626.20000000000005</v>
      </c>
      <c r="X23" s="12">
        <v>624.70000000000005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629.5</v>
      </c>
      <c r="AK23" s="12">
        <v>627.79999999999995</v>
      </c>
      <c r="AL23" s="12">
        <v>623.20000000000005</v>
      </c>
      <c r="AM23" s="12">
        <v>626.6</v>
      </c>
      <c r="AN23" s="12">
        <v>627.20000000000005</v>
      </c>
      <c r="AO23" s="12">
        <v>628</v>
      </c>
      <c r="AP23" s="12">
        <v>627.4</v>
      </c>
      <c r="AQ23" s="12">
        <v>628.79999999999995</v>
      </c>
      <c r="AR23" s="12">
        <v>626.29999999999995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>
        <v>631.70000000000005</v>
      </c>
      <c r="AZ23" s="12">
        <v>628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>
        <v>629.79999999999995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>
        <v>622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76</v>
      </c>
      <c r="E24" s="12">
        <f>IF(COUNT(N24:BV24)=0,"", COUNT(N24:BV24))</f>
        <v>10</v>
      </c>
      <c r="F24" s="12">
        <f t="shared" si="2"/>
        <v>5</v>
      </c>
      <c r="G24" s="71">
        <f>IFERROR(LARGE((N24:BV24),1),"")</f>
        <v>630.6</v>
      </c>
      <c r="H24" s="71">
        <f>IFERROR(LARGE((N24:BV24),2),"")</f>
        <v>629</v>
      </c>
      <c r="I24" s="71">
        <f>IFERROR(LARGE((N24:BV24),3),"")</f>
        <v>629</v>
      </c>
      <c r="J24" s="71">
        <f>IFERROR(LARGE((N24:BV24),4),"")</f>
        <v>628.4</v>
      </c>
      <c r="K24" s="71">
        <f>IFERROR(LARGE((N24:BV24),5),"")</f>
        <v>627.5</v>
      </c>
      <c r="L24" s="72">
        <f t="shared" si="3"/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626.70000000000005</v>
      </c>
      <c r="AN24" s="12">
        <v>624.9</v>
      </c>
      <c r="AO24" s="12">
        <v>627.29999999999995</v>
      </c>
      <c r="AP24" s="12">
        <v>628.4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>
        <v>626.1</v>
      </c>
      <c r="BE24" s="12" t="s">
        <v>12</v>
      </c>
      <c r="BF24" s="12" t="s">
        <v>12</v>
      </c>
      <c r="BG24" s="12">
        <v>629</v>
      </c>
      <c r="BH24" s="12">
        <v>630.6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627.5</v>
      </c>
      <c r="BO24" s="12" t="s">
        <v>12</v>
      </c>
      <c r="BP24" s="12">
        <v>629</v>
      </c>
      <c r="BQ24" s="12">
        <v>626.20000000000005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68</v>
      </c>
      <c r="E25" s="12">
        <f>IF(COUNT(N25:BV25)=0,"", COUNT(N25:BV25))</f>
        <v>15</v>
      </c>
      <c r="F25" s="12">
        <f t="shared" si="2"/>
        <v>5</v>
      </c>
      <c r="G25" s="71">
        <f>IFERROR(LARGE((N25:BV25),1),"")</f>
        <v>627.70000000000005</v>
      </c>
      <c r="H25" s="71">
        <f>IFERROR(LARGE((N25:BV25),2),"")</f>
        <v>627.70000000000005</v>
      </c>
      <c r="I25" s="71">
        <f>IFERROR(LARGE((N25:BV25),3),"")</f>
        <v>627.4</v>
      </c>
      <c r="J25" s="71">
        <f>IFERROR(LARGE((N25:BV25),4),"")</f>
        <v>627.4</v>
      </c>
      <c r="K25" s="71">
        <f>IFERROR(LARGE((N25:BV25),5),"")</f>
        <v>627.20000000000005</v>
      </c>
      <c r="L25" s="72">
        <f t="shared" si="3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626</v>
      </c>
      <c r="S25" s="12">
        <v>627.70000000000005</v>
      </c>
      <c r="T25" s="12" t="s">
        <v>12</v>
      </c>
      <c r="U25" s="12">
        <v>627.4</v>
      </c>
      <c r="V25" s="12">
        <v>620.4</v>
      </c>
      <c r="W25" s="12">
        <v>623.6</v>
      </c>
      <c r="X25" s="12">
        <v>622.9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624.5</v>
      </c>
      <c r="AK25" s="12">
        <v>626.70000000000005</v>
      </c>
      <c r="AL25" s="12">
        <v>627.4</v>
      </c>
      <c r="AM25" s="12">
        <v>625.5</v>
      </c>
      <c r="AN25" s="12">
        <v>627.70000000000005</v>
      </c>
      <c r="AO25" s="12">
        <v>626.70000000000005</v>
      </c>
      <c r="AP25" s="12">
        <v>627.20000000000005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621.20000000000005</v>
      </c>
      <c r="AV25" s="12">
        <v>625.4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82</v>
      </c>
      <c r="E26" s="12">
        <f>IF(COUNT(N26:BV26)=0,"", COUNT(N26:BV26))</f>
        <v>26</v>
      </c>
      <c r="F26" s="12">
        <f t="shared" si="2"/>
        <v>5</v>
      </c>
      <c r="G26" s="71">
        <f>IFERROR(LARGE((N26:BV26),1),"")</f>
        <v>624</v>
      </c>
      <c r="H26" s="71">
        <f>IFERROR(LARGE((N26:BV26),2),"")</f>
        <v>623.79999999999995</v>
      </c>
      <c r="I26" s="71">
        <f>IFERROR(LARGE((N26:BV26),3),"")</f>
        <v>623.1</v>
      </c>
      <c r="J26" s="71">
        <f>IFERROR(LARGE((N26:BV26),4),"")</f>
        <v>621.9</v>
      </c>
      <c r="K26" s="71">
        <f>IFERROR(LARGE((N26:BV26),5),"")</f>
        <v>621.79999999999995</v>
      </c>
      <c r="L26" s="72">
        <f t="shared" si="3"/>
        <v>622.92000000000007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621.9</v>
      </c>
      <c r="S26" s="12">
        <v>624</v>
      </c>
      <c r="T26" s="12" t="s">
        <v>12</v>
      </c>
      <c r="U26" s="12">
        <v>619.20000000000005</v>
      </c>
      <c r="V26" s="12">
        <v>623.79999999999995</v>
      </c>
      <c r="W26" s="12">
        <v>618.70000000000005</v>
      </c>
      <c r="X26" s="12">
        <v>620.1</v>
      </c>
      <c r="Y26" s="12" t="s">
        <v>12</v>
      </c>
      <c r="Z26" s="12">
        <v>619.4</v>
      </c>
      <c r="AA26" s="12" t="s">
        <v>12</v>
      </c>
      <c r="AB26" s="12" t="s">
        <v>12</v>
      </c>
      <c r="AC26" s="12" t="s">
        <v>12</v>
      </c>
      <c r="AD26" s="12">
        <v>617</v>
      </c>
      <c r="AE26" s="12">
        <v>614.9</v>
      </c>
      <c r="AF26" s="12" t="s">
        <v>12</v>
      </c>
      <c r="AG26" s="12">
        <v>621.29999999999995</v>
      </c>
      <c r="AH26" s="12">
        <v>616.20000000000005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621.1</v>
      </c>
      <c r="AN26" s="12" t="s">
        <v>12</v>
      </c>
      <c r="AO26" s="12">
        <v>621.6</v>
      </c>
      <c r="AP26" s="12">
        <v>621.20000000000005</v>
      </c>
      <c r="AQ26" s="12" t="s">
        <v>12</v>
      </c>
      <c r="AR26" s="12" t="s">
        <v>12</v>
      </c>
      <c r="AS26" s="12">
        <v>618.79999999999995</v>
      </c>
      <c r="AT26" s="12">
        <v>620.70000000000005</v>
      </c>
      <c r="AU26" s="12" t="s">
        <v>12</v>
      </c>
      <c r="AV26" s="12" t="s">
        <v>12</v>
      </c>
      <c r="AW26" s="12">
        <v>621.79999999999995</v>
      </c>
      <c r="AX26" s="12">
        <v>621.4</v>
      </c>
      <c r="AY26" s="12" t="s">
        <v>12</v>
      </c>
      <c r="AZ26" s="12" t="s">
        <v>12</v>
      </c>
      <c r="BA26" s="12">
        <v>619.20000000000005</v>
      </c>
      <c r="BB26" s="12">
        <v>623.1</v>
      </c>
      <c r="BC26" s="12">
        <v>621.1</v>
      </c>
      <c r="BD26" s="12" t="s">
        <v>12</v>
      </c>
      <c r="BE26" s="12">
        <v>614.1</v>
      </c>
      <c r="BF26" s="12" t="s">
        <v>12</v>
      </c>
      <c r="BG26" s="12">
        <v>615.20000000000005</v>
      </c>
      <c r="BH26" s="12" t="s">
        <v>12</v>
      </c>
      <c r="BI26" s="12" t="s">
        <v>12</v>
      </c>
      <c r="BJ26" s="12" t="s">
        <v>12</v>
      </c>
      <c r="BK26" s="12">
        <v>616.6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616.4</v>
      </c>
      <c r="BQ26" s="12">
        <v>616.9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79</v>
      </c>
      <c r="E27" s="12">
        <f>IF(COUNT(N27:BV27)=0,"", COUNT(N27:BV27))</f>
        <v>4</v>
      </c>
      <c r="F27" s="12">
        <f t="shared" si="2"/>
        <v>4</v>
      </c>
      <c r="G27" s="71">
        <f>IFERROR(LARGE((N27:BV27),1),"")</f>
        <v>625.20000000000005</v>
      </c>
      <c r="H27" s="71">
        <f>IFERROR(LARGE((N27:BV27),2),"")</f>
        <v>625.20000000000005</v>
      </c>
      <c r="I27" s="71">
        <f>IFERROR(LARGE((N27:BV27),3),"")</f>
        <v>622.29999999999995</v>
      </c>
      <c r="J27" s="71">
        <f>IFERROR(LARGE((N27:BV27),4),"")</f>
        <v>621.6</v>
      </c>
      <c r="K27" s="71" t="str">
        <f>IFERROR(LARGE((N27:BV27),5),"")</f>
        <v/>
      </c>
      <c r="L27" s="72">
        <f t="shared" si="3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625.20000000000005</v>
      </c>
      <c r="AL27" s="12" t="s">
        <v>12</v>
      </c>
      <c r="AM27" s="12" t="s">
        <v>12</v>
      </c>
      <c r="AN27" s="12" t="s">
        <v>12</v>
      </c>
      <c r="AO27" s="12">
        <v>621.6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>
        <v>622.29999999999995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73</v>
      </c>
      <c r="E28" s="12">
        <f>IF(COUNT(N28:BV28)=0,"", COUNT(N28:BV28))</f>
        <v>10</v>
      </c>
      <c r="F28" s="12">
        <f t="shared" si="2"/>
        <v>5</v>
      </c>
      <c r="G28" s="71">
        <f>IFERROR(LARGE((N28:BV28),1),"")</f>
        <v>632.9</v>
      </c>
      <c r="H28" s="71">
        <f>IFERROR(LARGE((N28:BV28),2),"")</f>
        <v>632.20000000000005</v>
      </c>
      <c r="I28" s="71">
        <f>IFERROR(LARGE((N28:BV28),3),"")</f>
        <v>629.9</v>
      </c>
      <c r="J28" s="71">
        <f>IFERROR(LARGE((N28:BV28),4),"")</f>
        <v>629.79999999999995</v>
      </c>
      <c r="K28" s="71">
        <f>IFERROR(LARGE((N28:BV28),5),"")</f>
        <v>628.9</v>
      </c>
      <c r="L28" s="72">
        <f t="shared" si="3"/>
        <v>630.74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624.70000000000005</v>
      </c>
      <c r="V28" s="12">
        <v>624.1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629.79999999999995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626</v>
      </c>
      <c r="AP28" s="12">
        <v>629.9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628.9</v>
      </c>
      <c r="BE28" s="12" t="s">
        <v>12</v>
      </c>
      <c r="BF28" s="12" t="s">
        <v>12</v>
      </c>
      <c r="BG28" s="12">
        <v>625.29999999999995</v>
      </c>
      <c r="BH28" s="12">
        <v>632.9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632.20000000000005</v>
      </c>
      <c r="BQ28" s="12">
        <v>625.1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186</v>
      </c>
      <c r="E29" s="12">
        <f>IF(COUNT(N29:BV29)=0,"", COUNT(N29:BV29))</f>
        <v>1</v>
      </c>
      <c r="F29" s="12">
        <f t="shared" si="2"/>
        <v>1</v>
      </c>
      <c r="G29" s="71">
        <f>IFERROR(LARGE((N29:BV29),1),"")</f>
        <v>625.9</v>
      </c>
      <c r="H29" s="71" t="str">
        <f>IFERROR(LARGE((N29:BV29),2),"")</f>
        <v/>
      </c>
      <c r="I29" s="71" t="str">
        <f>IFERROR(LARGE((N29:BV29),3),"")</f>
        <v/>
      </c>
      <c r="J29" s="71" t="str">
        <f>IFERROR(LARGE((N29:BV29),4),"")</f>
        <v/>
      </c>
      <c r="K29" s="71" t="str">
        <f>IFERROR(LARGE((N29:BV29),5),"")</f>
        <v/>
      </c>
      <c r="L29" s="72">
        <f t="shared" si="3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>
        <v>625.9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66</v>
      </c>
      <c r="E30" s="12">
        <f>IF(COUNT(N30:BV30)=0,"", COUNT(N30:BV30))</f>
        <v>8</v>
      </c>
      <c r="F30" s="12">
        <f t="shared" si="2"/>
        <v>5</v>
      </c>
      <c r="G30" s="71">
        <f>IFERROR(LARGE((N30:BV30),1),"")</f>
        <v>631.20000000000005</v>
      </c>
      <c r="H30" s="71">
        <f>IFERROR(LARGE((N30:BV30),2),"")</f>
        <v>629.20000000000005</v>
      </c>
      <c r="I30" s="71">
        <f>IFERROR(LARGE((N30:BV30),3),"")</f>
        <v>628.4</v>
      </c>
      <c r="J30" s="71">
        <f>IFERROR(LARGE((N30:BV30),4),"")</f>
        <v>627.79999999999995</v>
      </c>
      <c r="K30" s="71">
        <f>IFERROR(LARGE((N30:BV30),5),"")</f>
        <v>626.29999999999995</v>
      </c>
      <c r="L30" s="72">
        <f t="shared" si="3"/>
        <v>628.58000000000015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>
        <v>628.4</v>
      </c>
      <c r="U30" s="12">
        <v>618.9</v>
      </c>
      <c r="V30" s="12">
        <v>621.29999999999995</v>
      </c>
      <c r="W30" s="12" t="s">
        <v>12</v>
      </c>
      <c r="X30" s="12" t="s">
        <v>12</v>
      </c>
      <c r="Y30" s="12">
        <v>626.29999999999995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631.20000000000005</v>
      </c>
      <c r="AP30" s="12">
        <v>629.20000000000005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627.79999999999995</v>
      </c>
      <c r="AV30" s="12">
        <v>624.79999999999995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71</v>
      </c>
      <c r="E31" s="12">
        <f>IF(COUNT(N31:BV31)=0,"", COUNT(N31:BV31))</f>
        <v>6</v>
      </c>
      <c r="F31" s="12">
        <f t="shared" si="2"/>
        <v>5</v>
      </c>
      <c r="G31" s="71">
        <f>IFERROR(LARGE((N31:BV31),1),"")</f>
        <v>626.5</v>
      </c>
      <c r="H31" s="71">
        <f>IFERROR(LARGE((N31:BV31),2),"")</f>
        <v>621.79999999999995</v>
      </c>
      <c r="I31" s="71">
        <f>IFERROR(LARGE((N31:BV31),3),"")</f>
        <v>620.9</v>
      </c>
      <c r="J31" s="71">
        <f>IFERROR(LARGE((N31:BV31),4),"")</f>
        <v>619.79999999999995</v>
      </c>
      <c r="K31" s="71">
        <f>IFERROR(LARGE((N31:BV31),5),"")</f>
        <v>616</v>
      </c>
      <c r="L31" s="72">
        <f t="shared" si="3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626.5</v>
      </c>
      <c r="AN31" s="12">
        <v>614.70000000000005</v>
      </c>
      <c r="AO31" s="12">
        <v>621.79999999999995</v>
      </c>
      <c r="AP31" s="12">
        <v>620.9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616</v>
      </c>
      <c r="BH31" s="12">
        <v>619.79999999999995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83</v>
      </c>
      <c r="E32" s="12">
        <f>IF(COUNT(N32:BV32)=0,"", COUNT(N32:BV32))</f>
        <v>6</v>
      </c>
      <c r="F32" s="12">
        <f t="shared" si="2"/>
        <v>5</v>
      </c>
      <c r="G32" s="71">
        <f>IFERROR(LARGE((N32:BV32),1),"")</f>
        <v>627.4</v>
      </c>
      <c r="H32" s="71">
        <f>IFERROR(LARGE((N32:BV32),2),"")</f>
        <v>622.4</v>
      </c>
      <c r="I32" s="71">
        <f>IFERROR(LARGE((N32:BV32),3),"")</f>
        <v>621.5</v>
      </c>
      <c r="J32" s="71">
        <f>IFERROR(LARGE((N32:BV32),4),"")</f>
        <v>620.79999999999995</v>
      </c>
      <c r="K32" s="71">
        <f>IFERROR(LARGE((N32:BV32),5),"")</f>
        <v>620</v>
      </c>
      <c r="L32" s="72">
        <f t="shared" si="3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627.4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</v>
      </c>
      <c r="AN32" s="12" t="s">
        <v>12</v>
      </c>
      <c r="AO32" s="12">
        <v>622.4</v>
      </c>
      <c r="AP32" s="12">
        <v>621.5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>
        <v>620.79999999999995</v>
      </c>
      <c r="AV32" s="12">
        <v>616.6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65</v>
      </c>
      <c r="E33" s="12">
        <f>IF(COUNT(N33:BV33)=0,"", COUNT(N33:BV33))</f>
        <v>13</v>
      </c>
      <c r="F33" s="12">
        <f t="shared" si="2"/>
        <v>5</v>
      </c>
      <c r="G33" s="71">
        <f>IFERROR(LARGE((N33:BV33),1),"")</f>
        <v>630.9</v>
      </c>
      <c r="H33" s="71">
        <f>IFERROR(LARGE((N33:BV33),2),"")</f>
        <v>629</v>
      </c>
      <c r="I33" s="71">
        <f>IFERROR(LARGE((N33:BV33),3),"")</f>
        <v>627.20000000000005</v>
      </c>
      <c r="J33" s="71">
        <f>IFERROR(LARGE((N33:BV33),4),"")</f>
        <v>627.1</v>
      </c>
      <c r="K33" s="71">
        <f>IFERROR(LARGE((N33:BV33),5),"")</f>
        <v>626.5</v>
      </c>
      <c r="L33" s="72">
        <f t="shared" si="3"/>
        <v>628.1400000000001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622.6</v>
      </c>
      <c r="AK33" s="12">
        <v>624.4</v>
      </c>
      <c r="AL33" s="12" t="s">
        <v>12</v>
      </c>
      <c r="AM33" s="12">
        <v>629</v>
      </c>
      <c r="AN33" s="12">
        <v>622.1</v>
      </c>
      <c r="AO33" s="12">
        <v>622.29999999999995</v>
      </c>
      <c r="AP33" s="12">
        <v>626.5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627.1</v>
      </c>
      <c r="AX33" s="12">
        <v>624.29999999999995</v>
      </c>
      <c r="AY33" s="12">
        <v>621.70000000000005</v>
      </c>
      <c r="AZ33" s="12">
        <v>624.5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623.5</v>
      </c>
      <c r="BH33" s="12">
        <v>627.20000000000005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>
        <v>630.9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69</v>
      </c>
      <c r="E34" s="12">
        <f>IF(COUNT(N34:BV34)=0,"", COUNT(N34:BV34))</f>
        <v>6</v>
      </c>
      <c r="F34" s="12">
        <f t="shared" si="2"/>
        <v>5</v>
      </c>
      <c r="G34" s="71">
        <f>IFERROR(LARGE((N34:BV34),1),"")</f>
        <v>627.70000000000005</v>
      </c>
      <c r="H34" s="71">
        <f>IFERROR(LARGE((N34:BV34),2),"")</f>
        <v>625.79999999999995</v>
      </c>
      <c r="I34" s="71">
        <f>IFERROR(LARGE((N34:BV34),3),"")</f>
        <v>625.20000000000005</v>
      </c>
      <c r="J34" s="71">
        <f>IFERROR(LARGE((N34:BV34),4),"")</f>
        <v>624.20000000000005</v>
      </c>
      <c r="K34" s="71">
        <f>IFERROR(LARGE((N34:BV34),5),"")</f>
        <v>623.5</v>
      </c>
      <c r="L34" s="72">
        <f t="shared" si="3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625.79999999999995</v>
      </c>
      <c r="S34" s="12">
        <v>624.20000000000005</v>
      </c>
      <c r="T34" s="12" t="s">
        <v>12</v>
      </c>
      <c r="U34" s="12">
        <v>622.29999999999995</v>
      </c>
      <c r="V34" s="12">
        <v>623.5</v>
      </c>
      <c r="W34" s="12">
        <v>627.70000000000005</v>
      </c>
      <c r="X34" s="12">
        <v>625.20000000000005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77</v>
      </c>
      <c r="E35" s="12">
        <f>IF(COUNT(N35:BV35)=0,"", COUNT(N35:BV35))</f>
        <v>18</v>
      </c>
      <c r="F35" s="12">
        <f t="shared" si="2"/>
        <v>5</v>
      </c>
      <c r="G35" s="71">
        <f>IFERROR(LARGE((N35:BV35),1),"")</f>
        <v>627.79999999999995</v>
      </c>
      <c r="H35" s="71">
        <f>IFERROR(LARGE((N35:BV35),2),"")</f>
        <v>626</v>
      </c>
      <c r="I35" s="71">
        <f>IFERROR(LARGE((N35:BV35),3),"")</f>
        <v>625.1</v>
      </c>
      <c r="J35" s="71">
        <f>IFERROR(LARGE((N35:BV35),4),"")</f>
        <v>625</v>
      </c>
      <c r="K35" s="71">
        <f>IFERROR(LARGE((N35:BV35),5),"")</f>
        <v>624.9</v>
      </c>
      <c r="L35" s="72">
        <f t="shared" si="3"/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625</v>
      </c>
      <c r="X35" s="12">
        <v>624</v>
      </c>
      <c r="Y35" s="12" t="s">
        <v>12</v>
      </c>
      <c r="Z35" s="12">
        <v>624.79999999999995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>
        <v>621.9</v>
      </c>
      <c r="AF35" s="12" t="s">
        <v>12</v>
      </c>
      <c r="AG35" s="12">
        <v>621.9</v>
      </c>
      <c r="AH35" s="12" t="s">
        <v>12</v>
      </c>
      <c r="AI35" s="12" t="s">
        <v>12</v>
      </c>
      <c r="AJ35" s="12">
        <v>621.1</v>
      </c>
      <c r="AK35" s="12">
        <v>618.70000000000005</v>
      </c>
      <c r="AL35" s="12" t="s">
        <v>12</v>
      </c>
      <c r="AM35" s="12" t="s">
        <v>12</v>
      </c>
      <c r="AN35" s="12" t="s">
        <v>12</v>
      </c>
      <c r="AO35" s="12">
        <v>624.1</v>
      </c>
      <c r="AP35" s="12">
        <v>623.20000000000005</v>
      </c>
      <c r="AQ35" s="12" t="s">
        <v>12</v>
      </c>
      <c r="AR35" s="12" t="s">
        <v>12</v>
      </c>
      <c r="AS35" s="12">
        <v>622.20000000000005</v>
      </c>
      <c r="AT35" s="12">
        <v>619.5</v>
      </c>
      <c r="AU35" s="12" t="s">
        <v>12</v>
      </c>
      <c r="AV35" s="12" t="s">
        <v>12</v>
      </c>
      <c r="AW35" s="12">
        <v>626</v>
      </c>
      <c r="AX35" s="12">
        <v>620.70000000000005</v>
      </c>
      <c r="AY35" s="12" t="s">
        <v>12</v>
      </c>
      <c r="AZ35" s="12" t="s">
        <v>12</v>
      </c>
      <c r="BA35" s="12">
        <v>627.79999999999995</v>
      </c>
      <c r="BB35" s="12">
        <v>624.9</v>
      </c>
      <c r="BC35" s="12">
        <v>616.9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>
        <v>624.79999999999995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80</v>
      </c>
      <c r="E36" s="12">
        <f>IF(COUNT(N36:BV36)=0,"", COUNT(N36:BV36))</f>
        <v>17</v>
      </c>
      <c r="F36" s="12">
        <f t="shared" si="2"/>
        <v>5</v>
      </c>
      <c r="G36" s="71">
        <f>IFERROR(LARGE((N36:BV36),1),"")</f>
        <v>626.79999999999995</v>
      </c>
      <c r="H36" s="71">
        <f>IFERROR(LARGE((N36:BV36),2),"")</f>
        <v>626.5</v>
      </c>
      <c r="I36" s="71">
        <f>IFERROR(LARGE((N36:BV36),3),"")</f>
        <v>626.29999999999995</v>
      </c>
      <c r="J36" s="71">
        <f>IFERROR(LARGE((N36:BV36),4),"")</f>
        <v>625.9</v>
      </c>
      <c r="K36" s="71">
        <f>IFERROR(LARGE((N36:BV36),5),"")</f>
        <v>625.6</v>
      </c>
      <c r="L36" s="72">
        <f t="shared" si="3"/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626.29999999999995</v>
      </c>
      <c r="S36" s="12">
        <v>616.6</v>
      </c>
      <c r="T36" s="12" t="s">
        <v>12</v>
      </c>
      <c r="U36" s="12">
        <v>622.79999999999995</v>
      </c>
      <c r="V36" s="12">
        <v>622.79999999999995</v>
      </c>
      <c r="W36" s="12">
        <v>621.1</v>
      </c>
      <c r="X36" s="12">
        <v>619.6</v>
      </c>
      <c r="Y36" s="12" t="s">
        <v>12</v>
      </c>
      <c r="Z36" s="12">
        <v>625.6</v>
      </c>
      <c r="AA36" s="12" t="s">
        <v>12</v>
      </c>
      <c r="AB36" s="12" t="s">
        <v>12</v>
      </c>
      <c r="AC36" s="12" t="s">
        <v>12</v>
      </c>
      <c r="AD36" s="12">
        <v>622.29999999999995</v>
      </c>
      <c r="AE36" s="12" t="s">
        <v>12</v>
      </c>
      <c r="AF36" s="12" t="s">
        <v>12</v>
      </c>
      <c r="AG36" s="12">
        <v>625.9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>
        <v>624</v>
      </c>
      <c r="AN36" s="12">
        <v>626.79999999999995</v>
      </c>
      <c r="AO36" s="12">
        <v>624.79999999999995</v>
      </c>
      <c r="AP36" s="12">
        <v>624.6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>
        <v>626.5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>
        <v>622.4</v>
      </c>
      <c r="BO36" s="12" t="s">
        <v>12</v>
      </c>
      <c r="BP36" s="12">
        <v>623.5</v>
      </c>
      <c r="BQ36" s="12">
        <v>623.29999999999995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25</v>
      </c>
      <c r="E37" s="12" t="str">
        <f>IF(COUNT(N37:BV37)=0,"", COUNT(N37:BV37))</f>
        <v/>
      </c>
      <c r="F37" s="12" t="str">
        <f t="shared" ref="F37:F41" si="4">_xlfn.IFS(E37="","",E37=1,1,E37=2,2,E37=3,3,E37=4,4,E37=5,5,E37&gt;5,5)</f>
        <v/>
      </c>
      <c r="G37" s="71" t="str">
        <f>IFERROR(LARGE((N37:BV37),1),"")</f>
        <v/>
      </c>
      <c r="H37" s="71" t="str">
        <f>IFERROR(LARGE((N37:BV37),2),"")</f>
        <v/>
      </c>
      <c r="I37" s="71" t="str">
        <f>IFERROR(LARGE((N37:BV37),3),"")</f>
        <v/>
      </c>
      <c r="J37" s="71" t="str">
        <f>IFERROR(LARGE((N37:BV37),4),"")</f>
        <v/>
      </c>
      <c r="K37" s="71" t="str">
        <f>IFERROR(LARGE((N37:BV37),5),"")</f>
        <v/>
      </c>
      <c r="L37" s="72" t="str">
        <f t="shared" ref="L37:L41" si="5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26</v>
      </c>
      <c r="E38" s="12" t="str">
        <f>IF(COUNT(N38:BV38)=0,"", COUNT(N38:BV38))</f>
        <v/>
      </c>
      <c r="F38" s="12" t="str">
        <f t="shared" si="4"/>
        <v/>
      </c>
      <c r="G38" s="71" t="str">
        <f>IFERROR(LARGE((N38:BV38),1),"")</f>
        <v/>
      </c>
      <c r="H38" s="71" t="str">
        <f>IFERROR(LARGE((N38:BV38),2),"")</f>
        <v/>
      </c>
      <c r="I38" s="71" t="str">
        <f>IFERROR(LARGE((N38:BV38),3),"")</f>
        <v/>
      </c>
      <c r="J38" s="71" t="str">
        <f>IFERROR(LARGE((N38:BV38),4),"")</f>
        <v/>
      </c>
      <c r="K38" s="71" t="str">
        <f>IFERROR(LARGE((N38:BV38),5),"")</f>
        <v/>
      </c>
      <c r="L38" s="72" t="str">
        <f t="shared" si="5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C39" s="12">
        <v>27</v>
      </c>
      <c r="E39" s="12" t="str">
        <f>IF(COUNT(N39:BV39)=0,"", COUNT(N39:BV39))</f>
        <v/>
      </c>
      <c r="F39" s="12" t="str">
        <f t="shared" si="4"/>
        <v/>
      </c>
      <c r="G39" s="71" t="str">
        <f>IFERROR(LARGE((N39:BV39),1),"")</f>
        <v/>
      </c>
      <c r="H39" s="71" t="str">
        <f>IFERROR(LARGE((N39:BV39),2),"")</f>
        <v/>
      </c>
      <c r="I39" s="71" t="str">
        <f>IFERROR(LARGE((N39:BV39),3),"")</f>
        <v/>
      </c>
      <c r="J39" s="71" t="str">
        <f>IFERROR(LARGE((N39:BV39),4),"")</f>
        <v/>
      </c>
      <c r="K39" s="71" t="str">
        <f>IFERROR(LARGE((N39:BV39),5),"")</f>
        <v/>
      </c>
      <c r="L39" s="72" t="str">
        <f t="shared" si="5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C40" s="12">
        <v>28</v>
      </c>
      <c r="E40" s="12" t="str">
        <f>IF(COUNT(N40:BV40)=0,"", COUNT(N40:BV40))</f>
        <v/>
      </c>
      <c r="F40" s="12" t="str">
        <f t="shared" si="4"/>
        <v/>
      </c>
      <c r="G40" s="71" t="str">
        <f>IFERROR(LARGE((N40:BV40),1),"")</f>
        <v/>
      </c>
      <c r="H40" s="71" t="str">
        <f>IFERROR(LARGE((N40:BV40),2),"")</f>
        <v/>
      </c>
      <c r="I40" s="71" t="str">
        <f>IFERROR(LARGE((N40:BV40),3),"")</f>
        <v/>
      </c>
      <c r="J40" s="71" t="str">
        <f>IFERROR(LARGE((N40:BV40),4),"")</f>
        <v/>
      </c>
      <c r="K40" s="71" t="str">
        <f>IFERROR(LARGE((N40:BV40),5),"")</f>
        <v/>
      </c>
      <c r="L40" s="72" t="str">
        <f t="shared" si="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C41" s="12">
        <v>29</v>
      </c>
      <c r="E41" s="12" t="str">
        <f>IF(COUNT(N41:BV41)=0,"", COUNT(N41:BV41))</f>
        <v/>
      </c>
      <c r="F41" s="12" t="str">
        <f t="shared" si="4"/>
        <v/>
      </c>
      <c r="G41" s="71" t="str">
        <f>IFERROR(LARGE((N41:BV41),1),"")</f>
        <v/>
      </c>
      <c r="H41" s="71" t="str">
        <f>IFERROR(LARGE((N41:BV41),2),"")</f>
        <v/>
      </c>
      <c r="I41" s="71" t="str">
        <f>IFERROR(LARGE((N41:BV41),3),"")</f>
        <v/>
      </c>
      <c r="J41" s="71" t="str">
        <f>IFERROR(LARGE((N41:BV41),4),"")</f>
        <v/>
      </c>
      <c r="K41" s="71" t="str">
        <f>IFERROR(LARGE((N41:BV41),5),"")</f>
        <v/>
      </c>
      <c r="L41" s="72" t="str">
        <f t="shared" si="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ref="A42:A52" si="6">IF(D42="","",(RIGHT(D42,LEN(D42)-SEARCH(" ",D42,1))))</f>
        <v/>
      </c>
      <c r="B42" t="str">
        <f t="shared" ref="B42:B52" si="7">IF(D42="","",(LEFT(D42,SEARCH(" ",D42,1))))</f>
        <v/>
      </c>
      <c r="C42" s="12">
        <v>30</v>
      </c>
      <c r="E42" s="12" t="str">
        <f>IF(COUNT(N42:BV42)=0,"", COUNT(N42:BV42))</f>
        <v/>
      </c>
      <c r="F42" s="12" t="str">
        <f t="shared" ref="F42:F52" si="8">_xlfn.IFS(E42="","",E42=1,1,E42=2,2,E42=3,3,E42=4,4,E42=5,5,E42&gt;5,5)</f>
        <v/>
      </c>
      <c r="G42" s="71" t="str">
        <f>IFERROR(LARGE((N42:BV42),1),"")</f>
        <v/>
      </c>
      <c r="H42" s="71" t="str">
        <f>IFERROR(LARGE((N42:BV42),2),"")</f>
        <v/>
      </c>
      <c r="I42" s="71" t="str">
        <f>IFERROR(LARGE((N42:BV42),3),"")</f>
        <v/>
      </c>
      <c r="J42" s="71" t="str">
        <f>IFERROR(LARGE((N42:BV42),4),"")</f>
        <v/>
      </c>
      <c r="K42" s="71" t="str">
        <f>IFERROR(LARGE((N42:BV42),5),"")</f>
        <v/>
      </c>
      <c r="L42" s="72" t="str">
        <f t="shared" ref="L42:L52" si="9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6"/>
        <v/>
      </c>
      <c r="B43" t="str">
        <f t="shared" si="7"/>
        <v/>
      </c>
      <c r="C43" s="12">
        <v>31</v>
      </c>
      <c r="E43" s="12" t="str">
        <f>IF(COUNT(N43:BV43)=0,"", COUNT(N43:BV43))</f>
        <v/>
      </c>
      <c r="F43" s="12" t="str">
        <f t="shared" si="8"/>
        <v/>
      </c>
      <c r="G43" s="71" t="str">
        <f>IFERROR(LARGE((N43:BV43),1),"")</f>
        <v/>
      </c>
      <c r="H43" s="71" t="str">
        <f>IFERROR(LARGE((N43:BV43),2),"")</f>
        <v/>
      </c>
      <c r="I43" s="71" t="str">
        <f>IFERROR(LARGE((N43:BV43),3),"")</f>
        <v/>
      </c>
      <c r="J43" s="71" t="str">
        <f>IFERROR(LARGE((N43:BV43),4),"")</f>
        <v/>
      </c>
      <c r="K43" s="71" t="str">
        <f>IFERROR(LARGE((N43:BV43),5),"")</f>
        <v/>
      </c>
      <c r="L43" s="72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6"/>
        <v/>
      </c>
      <c r="B44" t="str">
        <f t="shared" si="7"/>
        <v/>
      </c>
      <c r="C44" s="12">
        <v>32</v>
      </c>
      <c r="E44" s="12" t="str">
        <f>IF(COUNT(N44:BV44)=0,"", COUNT(N44:BV44))</f>
        <v/>
      </c>
      <c r="F44" s="12" t="str">
        <f t="shared" si="8"/>
        <v/>
      </c>
      <c r="G44" s="71" t="str">
        <f>IFERROR(LARGE((N44:BV44),1),"")</f>
        <v/>
      </c>
      <c r="H44" s="71" t="str">
        <f>IFERROR(LARGE((N44:BV44),2),"")</f>
        <v/>
      </c>
      <c r="I44" s="71" t="str">
        <f>IFERROR(LARGE((N44:BV44),3),"")</f>
        <v/>
      </c>
      <c r="J44" s="71" t="str">
        <f>IFERROR(LARGE((N44:BV44),4),"")</f>
        <v/>
      </c>
      <c r="K44" s="71" t="str">
        <f>IFERROR(LARGE((N44:BV44),5),"")</f>
        <v/>
      </c>
      <c r="L44" s="72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6"/>
        <v/>
      </c>
      <c r="B45" t="str">
        <f t="shared" si="7"/>
        <v/>
      </c>
      <c r="C45" s="12">
        <v>33</v>
      </c>
      <c r="E45" s="12" t="str">
        <f>IF(COUNT(N45:BV45)=0,"", COUNT(N45:BV45))</f>
        <v/>
      </c>
      <c r="F45" s="12" t="str">
        <f t="shared" si="8"/>
        <v/>
      </c>
      <c r="G45" s="71" t="str">
        <f>IFERROR(LARGE((N45:BV45),1),"")</f>
        <v/>
      </c>
      <c r="H45" s="71" t="str">
        <f>IFERROR(LARGE((N45:BV45),2),"")</f>
        <v/>
      </c>
      <c r="I45" s="71" t="str">
        <f>IFERROR(LARGE((N45:BV45),3),"")</f>
        <v/>
      </c>
      <c r="J45" s="71" t="str">
        <f>IFERROR(LARGE((N45:BV45),4),"")</f>
        <v/>
      </c>
      <c r="K45" s="71" t="str">
        <f>IFERROR(LARGE((N45:BV45),5),"")</f>
        <v/>
      </c>
      <c r="L45" s="72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6"/>
        <v/>
      </c>
      <c r="B46" t="str">
        <f t="shared" si="7"/>
        <v/>
      </c>
      <c r="C46" s="12">
        <v>34</v>
      </c>
      <c r="E46" s="12" t="str">
        <f>IF(COUNT(N46:BV46)=0,"", COUNT(N46:BV46))</f>
        <v/>
      </c>
      <c r="F46" s="12" t="str">
        <f t="shared" si="8"/>
        <v/>
      </c>
      <c r="G46" s="71" t="str">
        <f>IFERROR(LARGE((N46:BV46),1),"")</f>
        <v/>
      </c>
      <c r="H46" s="71" t="str">
        <f>IFERROR(LARGE((N46:BV46),2),"")</f>
        <v/>
      </c>
      <c r="I46" s="71" t="str">
        <f>IFERROR(LARGE((N46:BV46),3),"")</f>
        <v/>
      </c>
      <c r="J46" s="71" t="str">
        <f>IFERROR(LARGE((N46:BV46),4),"")</f>
        <v/>
      </c>
      <c r="K46" s="71" t="str">
        <f>IFERROR(LARGE((N46:BV46),5),"")</f>
        <v/>
      </c>
      <c r="L46" s="72" t="str">
        <f t="shared" si="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6"/>
        <v/>
      </c>
      <c r="B47" t="str">
        <f t="shared" si="7"/>
        <v/>
      </c>
      <c r="C47" s="12">
        <v>35</v>
      </c>
      <c r="E47" s="12" t="str">
        <f>IF(COUNT(N47:BV47)=0,"", COUNT(N47:BV47))</f>
        <v/>
      </c>
      <c r="F47" s="12" t="str">
        <f t="shared" si="8"/>
        <v/>
      </c>
      <c r="G47" s="71" t="str">
        <f>IFERROR(LARGE((N47:BV47),1),"")</f>
        <v/>
      </c>
      <c r="H47" s="71" t="str">
        <f>IFERROR(LARGE((N47:BV47),2),"")</f>
        <v/>
      </c>
      <c r="I47" s="71" t="str">
        <f>IFERROR(LARGE((N47:BV47),3),"")</f>
        <v/>
      </c>
      <c r="J47" s="71" t="str">
        <f>IFERROR(LARGE((N47:BV47),4),"")</f>
        <v/>
      </c>
      <c r="K47" s="71" t="str">
        <f>IFERROR(LARGE((N47:BV47),5),"")</f>
        <v/>
      </c>
      <c r="L47" s="72" t="str">
        <f t="shared" si="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6"/>
        <v/>
      </c>
      <c r="B48" t="str">
        <f t="shared" si="7"/>
        <v/>
      </c>
      <c r="C48" s="12">
        <v>36</v>
      </c>
      <c r="E48" s="12" t="str">
        <f>IF(COUNT(N48:BV48)=0,"", COUNT(N48:BV48))</f>
        <v/>
      </c>
      <c r="F48" s="12" t="str">
        <f t="shared" si="8"/>
        <v/>
      </c>
      <c r="G48" s="71" t="str">
        <f>IFERROR(LARGE((N48:BV48),1),"")</f>
        <v/>
      </c>
      <c r="H48" s="71" t="str">
        <f>IFERROR(LARGE((N48:BV48),2),"")</f>
        <v/>
      </c>
      <c r="I48" s="71" t="str">
        <f>IFERROR(LARGE((N48:BV48),3),"")</f>
        <v/>
      </c>
      <c r="J48" s="71" t="str">
        <f>IFERROR(LARGE((N48:BV48),4),"")</f>
        <v/>
      </c>
      <c r="K48" s="71" t="str">
        <f>IFERROR(LARGE((N48:BV48),5),"")</f>
        <v/>
      </c>
      <c r="L48" s="72" t="str">
        <f t="shared" si="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6"/>
        <v/>
      </c>
      <c r="B49" t="str">
        <f t="shared" si="7"/>
        <v/>
      </c>
      <c r="C49" s="12">
        <v>37</v>
      </c>
      <c r="E49" s="12" t="str">
        <f>IF(COUNT(N49:BV49)=0,"", COUNT(N49:BV49))</f>
        <v/>
      </c>
      <c r="F49" s="12" t="str">
        <f t="shared" si="8"/>
        <v/>
      </c>
      <c r="G49" s="71" t="str">
        <f>IFERROR(LARGE((N49:BV49),1),"")</f>
        <v/>
      </c>
      <c r="H49" s="71" t="str">
        <f>IFERROR(LARGE((N49:BV49),2),"")</f>
        <v/>
      </c>
      <c r="I49" s="71" t="str">
        <f>IFERROR(LARGE((N49:BV49),3),"")</f>
        <v/>
      </c>
      <c r="J49" s="71" t="str">
        <f>IFERROR(LARGE((N49:BV49),4),"")</f>
        <v/>
      </c>
      <c r="K49" s="71" t="str">
        <f>IFERROR(LARGE((N49:BV49),5),"")</f>
        <v/>
      </c>
      <c r="L49" s="72" t="str">
        <f t="shared" si="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A50" t="str">
        <f t="shared" si="6"/>
        <v/>
      </c>
      <c r="B50" t="str">
        <f t="shared" si="7"/>
        <v/>
      </c>
      <c r="C50" s="12">
        <v>38</v>
      </c>
      <c r="E50" s="12" t="str">
        <f>IF(COUNT(N50:BV50)=0,"", COUNT(N50:BV50))</f>
        <v/>
      </c>
      <c r="F50" s="12" t="str">
        <f t="shared" si="8"/>
        <v/>
      </c>
      <c r="G50" s="71" t="str">
        <f>IFERROR(LARGE((N50:BV50),1),"")</f>
        <v/>
      </c>
      <c r="H50" s="71" t="str">
        <f>IFERROR(LARGE((N50:BV50),2),"")</f>
        <v/>
      </c>
      <c r="I50" s="71" t="str">
        <f>IFERROR(LARGE((N50:BV50),3),"")</f>
        <v/>
      </c>
      <c r="J50" s="71" t="str">
        <f>IFERROR(LARGE((N50:BV50),4),"")</f>
        <v/>
      </c>
      <c r="K50" s="71" t="str">
        <f>IFERROR(LARGE((N50:BV50),5),"")</f>
        <v/>
      </c>
      <c r="L50" s="72" t="str">
        <f t="shared" si="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  <row r="51" spans="1:74" x14ac:dyDescent="0.35">
      <c r="A51" t="str">
        <f t="shared" si="6"/>
        <v/>
      </c>
      <c r="B51" t="str">
        <f t="shared" si="7"/>
        <v/>
      </c>
      <c r="C51" s="12">
        <v>39</v>
      </c>
      <c r="E51" s="12" t="str">
        <f>IF(COUNT(N51:BV51)=0,"", COUNT(N51:BV51))</f>
        <v/>
      </c>
      <c r="F51" s="12" t="str">
        <f t="shared" si="8"/>
        <v/>
      </c>
      <c r="G51" s="71" t="str">
        <f>IFERROR(LARGE((N51:BV51),1),"")</f>
        <v/>
      </c>
      <c r="H51" s="71" t="str">
        <f>IFERROR(LARGE((N51:BV51),2),"")</f>
        <v/>
      </c>
      <c r="I51" s="71" t="str">
        <f>IFERROR(LARGE((N51:BV51),3),"")</f>
        <v/>
      </c>
      <c r="J51" s="71" t="str">
        <f>IFERROR(LARGE((N51:BV51),4),"")</f>
        <v/>
      </c>
      <c r="K51" s="71" t="str">
        <f>IFERROR(LARGE((N51:BV51),5),"")</f>
        <v/>
      </c>
      <c r="L51" s="72" t="str">
        <f t="shared" si="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</row>
    <row r="52" spans="1:74" x14ac:dyDescent="0.35">
      <c r="A52" t="str">
        <f t="shared" si="6"/>
        <v/>
      </c>
      <c r="B52" t="str">
        <f t="shared" si="7"/>
        <v/>
      </c>
      <c r="C52" s="12">
        <v>40</v>
      </c>
      <c r="E52" s="12" t="str">
        <f>IF(COUNT(N52:BV52)=0,"", COUNT(N52:BV52))</f>
        <v/>
      </c>
      <c r="F52" s="12" t="str">
        <f t="shared" si="8"/>
        <v/>
      </c>
      <c r="G52" s="71" t="str">
        <f>IFERROR(LARGE((N52:BV52),1),"")</f>
        <v/>
      </c>
      <c r="H52" s="71" t="str">
        <f>IFERROR(LARGE((N52:BV52),2),"")</f>
        <v/>
      </c>
      <c r="I52" s="71" t="str">
        <f>IFERROR(LARGE((N52:BV52),3),"")</f>
        <v/>
      </c>
      <c r="J52" s="71" t="str">
        <f>IFERROR(LARGE((N52:BV52),4),"")</f>
        <v/>
      </c>
      <c r="K52" s="71" t="str">
        <f>IFERROR(LARGE((N52:BV52),5),"")</f>
        <v/>
      </c>
      <c r="L52" s="72" t="str">
        <f t="shared" si="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</row>
    <row r="53" spans="1:74" x14ac:dyDescent="0.35">
      <c r="E53" s="12" t="str">
        <f>IF(COUNT(N53:BV53)=0,"", COUNT(N53:BV53))</f>
        <v/>
      </c>
      <c r="F53" s="12" t="str">
        <f t="shared" ref="F53" si="10">_xlfn.IFS(E53="","",E53=1,1,E53=2,2,E53=3,3,E53=4,4,E53=5,5,E53&gt;5,5)</f>
        <v/>
      </c>
      <c r="G53" s="71" t="str">
        <f>IFERROR(LARGE((N53:BV53),1),"")</f>
        <v/>
      </c>
      <c r="H53" s="71" t="str">
        <f>IFERROR(LARGE((N53:BV53),2),"")</f>
        <v/>
      </c>
      <c r="I53" s="71" t="str">
        <f>IFERROR(LARGE((N53:BV53),3),"")</f>
        <v/>
      </c>
      <c r="J53" s="71" t="str">
        <f>IFERROR(LARGE((N53:BV53),4),"")</f>
        <v/>
      </c>
      <c r="K53" s="71" t="str">
        <f>IFERROR(LARGE((N53:BV53),5),"")</f>
        <v/>
      </c>
      <c r="L53" s="72" t="str">
        <f t="shared" ref="L53" si="11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</row>
  </sheetData>
  <sortState xmlns:xlrd2="http://schemas.microsoft.com/office/spreadsheetml/2017/richdata2" ref="A14:BV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BV53">
    <cfRule type="containsText" dxfId="72" priority="1" operator="containsText" text="Score">
      <formula>NOT(ISERROR(SEARCH("Score",N14)))</formula>
    </cfRule>
    <cfRule type="cellIs" dxfId="71" priority="2" operator="greaterThanOrEqual">
      <formula>$K14</formula>
    </cfRule>
    <cfRule type="cellIs" dxfId="7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May 1, 2025</v>
      </c>
    </row>
    <row r="5" spans="1:77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7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7" x14ac:dyDescent="0.35">
      <c r="B7" s="100" t="s">
        <v>4</v>
      </c>
      <c r="C7" s="100"/>
      <c r="D7" s="100"/>
      <c r="E7" s="101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38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171</v>
      </c>
      <c r="BP12" s="64" t="s">
        <v>171</v>
      </c>
      <c r="BQ12" s="64" t="s">
        <v>171</v>
      </c>
      <c r="BR12" s="64" t="s">
        <v>171</v>
      </c>
      <c r="BS12" s="64" t="s">
        <v>171</v>
      </c>
      <c r="BT12" s="64" t="s">
        <v>171</v>
      </c>
      <c r="BU12" s="64" t="s">
        <v>171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53</v>
      </c>
      <c r="S13" s="64" t="s">
        <v>53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135</v>
      </c>
      <c r="AC13" s="64" t="s">
        <v>136</v>
      </c>
      <c r="AD13" s="64" t="s">
        <v>59</v>
      </c>
      <c r="AE13" s="64" t="s">
        <v>49</v>
      </c>
      <c r="AF13" s="64" t="s">
        <v>61</v>
      </c>
      <c r="AG13" s="64" t="s">
        <v>62</v>
      </c>
      <c r="AH13" s="64" t="s">
        <v>59</v>
      </c>
      <c r="AI13" s="64" t="s">
        <v>60</v>
      </c>
      <c r="AJ13" s="64" t="s">
        <v>63</v>
      </c>
      <c r="AK13" s="64" t="s">
        <v>63</v>
      </c>
      <c r="AL13" s="64" t="s">
        <v>60</v>
      </c>
      <c r="AM13" s="64" t="s">
        <v>140</v>
      </c>
      <c r="AN13" s="64" t="s">
        <v>141</v>
      </c>
      <c r="AO13" s="64" t="s">
        <v>64</v>
      </c>
      <c r="AP13" s="64" t="s">
        <v>64</v>
      </c>
      <c r="AQ13" s="64" t="s">
        <v>145</v>
      </c>
      <c r="AR13" s="64" t="s">
        <v>145</v>
      </c>
      <c r="AS13" s="64" t="s">
        <v>146</v>
      </c>
      <c r="AT13" s="64" t="s">
        <v>146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147</v>
      </c>
      <c r="BB13" s="64" t="s">
        <v>147</v>
      </c>
      <c r="BC13" s="64" t="s">
        <v>150</v>
      </c>
      <c r="BD13" s="64" t="s">
        <v>151</v>
      </c>
      <c r="BE13" s="64" t="s">
        <v>154</v>
      </c>
      <c r="BF13" s="64" t="s">
        <v>156</v>
      </c>
      <c r="BG13" s="64" t="s">
        <v>59</v>
      </c>
      <c r="BH13" s="64" t="s">
        <v>60</v>
      </c>
      <c r="BI13" s="64" t="s">
        <v>168</v>
      </c>
      <c r="BJ13" s="64" t="s">
        <v>168</v>
      </c>
      <c r="BK13" s="64" t="s">
        <v>169</v>
      </c>
      <c r="BL13" s="64" t="s">
        <v>169</v>
      </c>
      <c r="BM13" s="64" t="s">
        <v>50</v>
      </c>
      <c r="BN13" s="64" t="s">
        <v>176</v>
      </c>
      <c r="BO13" s="64" t="s">
        <v>174</v>
      </c>
      <c r="BP13" s="64" t="s">
        <v>84</v>
      </c>
      <c r="BQ13" s="64" t="s">
        <v>174</v>
      </c>
      <c r="BR13" s="64" t="s">
        <v>189</v>
      </c>
      <c r="BS13" s="64" t="s">
        <v>177</v>
      </c>
      <c r="BT13" s="64" t="s">
        <v>177</v>
      </c>
      <c r="BU13" s="64" t="s">
        <v>178</v>
      </c>
      <c r="BV13" s="64" t="s">
        <v>166</v>
      </c>
      <c r="BW13" s="64" t="s">
        <v>167</v>
      </c>
      <c r="BX13" s="64" t="s">
        <v>172</v>
      </c>
      <c r="BY13" s="64" t="s">
        <v>173</v>
      </c>
    </row>
    <row r="14" spans="1:77" x14ac:dyDescent="0.35">
      <c r="A14" t="str">
        <f t="shared" ref="A14:A54" si="0">IF(D14="","",(RIGHT(D14,LEN(D14)-SEARCH(" ",D14,1))))</f>
        <v>Ayers</v>
      </c>
      <c r="B14" t="str">
        <f t="shared" ref="B14:B54" si="1">IF(D14="","",(LEFT(D14,SEARCH(" ",D14,1))))</f>
        <v xml:space="preserve">Gabrielle </v>
      </c>
      <c r="C14" s="12">
        <v>46</v>
      </c>
      <c r="D14" t="s">
        <v>188</v>
      </c>
      <c r="E14" s="12">
        <f>IF(COUNT(N14:BY14)=0,"", COUNT(N14:BY14))</f>
        <v>1</v>
      </c>
      <c r="F14" s="12">
        <f t="shared" ref="F14:F54" si="2">_xlfn.IFS(E14="","",E14=1,1,E14=2,2,E14=3,3,E14=4,4,E14=5,5,E14&gt;5,5)</f>
        <v>1</v>
      </c>
      <c r="G14" s="71">
        <f>IFERROR(LARGE((N14:BY14),1),"")</f>
        <v>625.20000000000005</v>
      </c>
      <c r="H14" s="71" t="str">
        <f>IFERROR(LARGE((N14:BY14),2),"")</f>
        <v/>
      </c>
      <c r="I14" s="71" t="str">
        <f>IFERROR(LARGE((N14:BY14),3),"")</f>
        <v/>
      </c>
      <c r="J14" s="71" t="str">
        <f>IFERROR(LARGE((N14:BY14),4),"")</f>
        <v/>
      </c>
      <c r="K14" s="71" t="str">
        <f>IFERROR(LARGE((N14:BY14),5),"")</f>
        <v/>
      </c>
      <c r="L14" s="72">
        <f t="shared" ref="L14:L54" si="3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>
        <v>625.20000000000005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100</v>
      </c>
      <c r="E15" s="12">
        <f>IF(COUNT(N15:BY15)=0,"", COUNT(N15:BY15))</f>
        <v>6</v>
      </c>
      <c r="F15" s="12">
        <f t="shared" si="2"/>
        <v>5</v>
      </c>
      <c r="G15" s="71">
        <f>IFERROR(LARGE((N15:BY15),1),"")</f>
        <v>628.70000000000005</v>
      </c>
      <c r="H15" s="71">
        <f>IFERROR(LARGE((N15:BY15),2),"")</f>
        <v>628.4</v>
      </c>
      <c r="I15" s="71">
        <f>IFERROR(LARGE((N15:BY15),3),"")</f>
        <v>626.79999999999995</v>
      </c>
      <c r="J15" s="71">
        <f>IFERROR(LARGE((N15:BY15),4),"")</f>
        <v>625.1</v>
      </c>
      <c r="K15" s="71">
        <f>IFERROR(LARGE((N15:BY15),5),"")</f>
        <v>624.5</v>
      </c>
      <c r="L15" s="72">
        <f t="shared" si="3"/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625.1</v>
      </c>
      <c r="V15" s="12">
        <v>628.4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620.4</v>
      </c>
      <c r="AP15" s="12">
        <v>624.5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626.79999999999995</v>
      </c>
      <c r="BT15" s="12">
        <v>628.70000000000005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102</v>
      </c>
      <c r="E16" s="12">
        <f>IF(COUNT(N16:BY16)=0,"", COUNT(N16:BY16))</f>
        <v>10</v>
      </c>
      <c r="F16" s="12">
        <f t="shared" si="2"/>
        <v>5</v>
      </c>
      <c r="G16" s="71">
        <f>IFERROR(LARGE((N16:BY16),1),"")</f>
        <v>628.1</v>
      </c>
      <c r="H16" s="71">
        <f>IFERROR(LARGE((N16:BY16),2),"")</f>
        <v>627.4</v>
      </c>
      <c r="I16" s="71">
        <f>IFERROR(LARGE((N16:BY16),3),"")</f>
        <v>626.20000000000005</v>
      </c>
      <c r="J16" s="71">
        <f>IFERROR(LARGE((N16:BY16),4),"")</f>
        <v>625.70000000000005</v>
      </c>
      <c r="K16" s="71">
        <f>IFERROR(LARGE((N16:BY16),5),"")</f>
        <v>624.5</v>
      </c>
      <c r="L16" s="72">
        <f t="shared" si="3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625.70000000000005</v>
      </c>
      <c r="W16" s="12">
        <v>624.5</v>
      </c>
      <c r="X16" s="12">
        <v>616.70000000000005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623.6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624.1</v>
      </c>
      <c r="AN16" s="12" t="s">
        <v>12</v>
      </c>
      <c r="AO16" s="12">
        <v>626.20000000000005</v>
      </c>
      <c r="AP16" s="12">
        <v>627.4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628.1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620.79999999999995</v>
      </c>
      <c r="BT16" s="12">
        <v>617.20000000000005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152</v>
      </c>
      <c r="E17" s="12">
        <f>IF(COUNT(N17:BY17)=0,"", COUNT(N17:BY17))</f>
        <v>5</v>
      </c>
      <c r="F17" s="12">
        <f t="shared" si="2"/>
        <v>5</v>
      </c>
      <c r="G17" s="71">
        <f>IFERROR(LARGE((N17:BY17),1),"")</f>
        <v>625.9</v>
      </c>
      <c r="H17" s="71">
        <f>IFERROR(LARGE((N17:BY17),2),"")</f>
        <v>618.70000000000005</v>
      </c>
      <c r="I17" s="71">
        <f>IFERROR(LARGE((N17:BY17),3),"")</f>
        <v>618.70000000000005</v>
      </c>
      <c r="J17" s="71">
        <f>IFERROR(LARGE((N17:BY17),4),"")</f>
        <v>617.29999999999995</v>
      </c>
      <c r="K17" s="71">
        <f>IFERROR(LARGE((N17:BY17),5),"")</f>
        <v>610.20000000000005</v>
      </c>
      <c r="L17" s="72">
        <f t="shared" si="3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>
        <v>625.9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>
        <v>610.20000000000005</v>
      </c>
      <c r="BJ17" s="12">
        <v>618.70000000000005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>
        <v>617.29999999999995</v>
      </c>
      <c r="BT17" s="12">
        <v>618.70000000000005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107</v>
      </c>
      <c r="E18" s="12">
        <f>IF(COUNT(N18:BY18)=0,"", COUNT(N18:BY18))</f>
        <v>10</v>
      </c>
      <c r="F18" s="12">
        <f t="shared" si="2"/>
        <v>5</v>
      </c>
      <c r="G18" s="71">
        <f>IFERROR(LARGE((N18:BY18),1),"")</f>
        <v>625.6</v>
      </c>
      <c r="H18" s="71">
        <f>IFERROR(LARGE((N18:BY18),2),"")</f>
        <v>623</v>
      </c>
      <c r="I18" s="71">
        <f>IFERROR(LARGE((N18:BY18),3),"")</f>
        <v>621.1</v>
      </c>
      <c r="J18" s="71">
        <f>IFERROR(LARGE((N18:BY18),4),"")</f>
        <v>620.6</v>
      </c>
      <c r="K18" s="71">
        <f>IFERROR(LARGE((N18:BY18),5),"")</f>
        <v>620.5</v>
      </c>
      <c r="L18" s="72">
        <f t="shared" si="3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>
        <v>625.6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623</v>
      </c>
      <c r="AN18" s="12">
        <v>620.5</v>
      </c>
      <c r="AO18" s="12">
        <v>607.6</v>
      </c>
      <c r="AP18" s="12">
        <v>615.20000000000005</v>
      </c>
      <c r="AQ18" s="12">
        <v>621.1</v>
      </c>
      <c r="AR18" s="12">
        <v>615.4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>
        <v>611.29999999999995</v>
      </c>
      <c r="BD18" s="12">
        <v>620.6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>
        <v>612.9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91</v>
      </c>
      <c r="E19" s="12">
        <f>IF(COUNT(N19:BY19)=0,"", COUNT(N19:BY19))</f>
        <v>5</v>
      </c>
      <c r="F19" s="12">
        <f t="shared" si="2"/>
        <v>5</v>
      </c>
      <c r="G19" s="71">
        <f>IFERROR(LARGE((N19:BY19),1),"")</f>
        <v>626.5</v>
      </c>
      <c r="H19" s="71">
        <f>IFERROR(LARGE((N19:BY19),2),"")</f>
        <v>624.79999999999995</v>
      </c>
      <c r="I19" s="71">
        <f>IFERROR(LARGE((N19:BY19),3),"")</f>
        <v>624.4</v>
      </c>
      <c r="J19" s="71">
        <f>IFERROR(LARGE((N19:BY19),4),"")</f>
        <v>621.70000000000005</v>
      </c>
      <c r="K19" s="71">
        <f>IFERROR(LARGE((N19:BY19),5),"")</f>
        <v>619.5</v>
      </c>
      <c r="L19" s="72">
        <f t="shared" si="3"/>
        <v>623.37999999999988</v>
      </c>
      <c r="N19" s="12" t="s">
        <v>12</v>
      </c>
      <c r="O19" s="12" t="s">
        <v>12</v>
      </c>
      <c r="P19" s="12" t="s">
        <v>12</v>
      </c>
      <c r="Q19" s="12">
        <v>626.5</v>
      </c>
      <c r="R19" s="12" t="s">
        <v>12</v>
      </c>
      <c r="S19" s="12" t="s">
        <v>12</v>
      </c>
      <c r="T19" s="12" t="s">
        <v>12</v>
      </c>
      <c r="U19" s="12">
        <v>624.4</v>
      </c>
      <c r="V19" s="12">
        <v>624.79999999999995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621.70000000000005</v>
      </c>
      <c r="AK19" s="12">
        <v>619.5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160</v>
      </c>
      <c r="E20" s="12">
        <f>IF(COUNT(N20:BY20)=0,"", COUNT(N20:BY20))</f>
        <v>4</v>
      </c>
      <c r="F20" s="12">
        <f t="shared" si="2"/>
        <v>4</v>
      </c>
      <c r="G20" s="71">
        <f>IFERROR(LARGE((N20:BY20),1),"")</f>
        <v>628.79999999999995</v>
      </c>
      <c r="H20" s="71">
        <f>IFERROR(LARGE((N20:BY20),2),"")</f>
        <v>625.20000000000005</v>
      </c>
      <c r="I20" s="71">
        <f>IFERROR(LARGE((N20:BY20),3),"")</f>
        <v>624.70000000000005</v>
      </c>
      <c r="J20" s="71">
        <f>IFERROR(LARGE((N20:BY20),4),"")</f>
        <v>624.70000000000005</v>
      </c>
      <c r="K20" s="71" t="str">
        <f>IFERROR(LARGE((N20:BY20),5),"")</f>
        <v/>
      </c>
      <c r="L20" s="72">
        <f t="shared" si="3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>
        <v>625.20000000000005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624.70000000000005</v>
      </c>
      <c r="BS20" s="12">
        <v>624.70000000000005</v>
      </c>
      <c r="BT20" s="12">
        <v>628.79999999999995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92</v>
      </c>
      <c r="E21" s="12">
        <f>IF(COUNT(N21:BY21)=0,"", COUNT(N21:BY21))</f>
        <v>10</v>
      </c>
      <c r="F21" s="12">
        <f t="shared" si="2"/>
        <v>5</v>
      </c>
      <c r="G21" s="71">
        <f>IFERROR(LARGE((N21:BY21),1),"")</f>
        <v>627.4</v>
      </c>
      <c r="H21" s="71">
        <f>IFERROR(LARGE((N21:BY21),2),"")</f>
        <v>626.4</v>
      </c>
      <c r="I21" s="71">
        <f>IFERROR(LARGE((N21:BY21),3),"")</f>
        <v>624.70000000000005</v>
      </c>
      <c r="J21" s="71">
        <f>IFERROR(LARGE((N21:BY21),4),"")</f>
        <v>624.20000000000005</v>
      </c>
      <c r="K21" s="71">
        <f>IFERROR(LARGE((N21:BY21),5),"")</f>
        <v>622.1</v>
      </c>
      <c r="L21" s="72">
        <f t="shared" si="3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617.20000000000005</v>
      </c>
      <c r="V21" s="12">
        <v>626.4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622.1</v>
      </c>
      <c r="AN21" s="12">
        <v>624.20000000000005</v>
      </c>
      <c r="AO21" s="12">
        <v>627.4</v>
      </c>
      <c r="AP21" s="12">
        <v>624.70000000000005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>
        <v>620</v>
      </c>
      <c r="BJ21" s="12">
        <v>622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>
        <v>619</v>
      </c>
      <c r="BT21" s="12">
        <v>621.20000000000005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97</v>
      </c>
      <c r="E22" s="12">
        <f>IF(COUNT(N22:BY22)=0,"", COUNT(N22:BY22))</f>
        <v>3</v>
      </c>
      <c r="F22" s="12">
        <f t="shared" si="2"/>
        <v>3</v>
      </c>
      <c r="G22" s="71">
        <f>IFERROR(LARGE((N22:BY22),1),"")</f>
        <v>627.70000000000005</v>
      </c>
      <c r="H22" s="71">
        <f>IFERROR(LARGE((N22:BY22),2),"")</f>
        <v>626.9</v>
      </c>
      <c r="I22" s="71">
        <f>IFERROR(LARGE((N22:BY22),3),"")</f>
        <v>619.70000000000005</v>
      </c>
      <c r="J22" s="71" t="str">
        <f>IFERROR(LARGE((N22:BY22),4),"")</f>
        <v/>
      </c>
      <c r="K22" s="71" t="str">
        <f>IFERROR(LARGE((N22:BY22),5),"")</f>
        <v/>
      </c>
      <c r="L22" s="72">
        <f t="shared" si="3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626.9</v>
      </c>
      <c r="V22" s="12">
        <v>619.70000000000005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627.70000000000005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106</v>
      </c>
      <c r="E23" s="12">
        <f>IF(COUNT(N23:BY23)=0,"", COUNT(N23:BY23))</f>
        <v>6</v>
      </c>
      <c r="F23" s="12">
        <f t="shared" si="2"/>
        <v>5</v>
      </c>
      <c r="G23" s="71">
        <f>IFERROR(LARGE((N23:BY23),1),"")</f>
        <v>621.1</v>
      </c>
      <c r="H23" s="71">
        <f>IFERROR(LARGE((N23:BY23),2),"")</f>
        <v>620.1</v>
      </c>
      <c r="I23" s="71">
        <f>IFERROR(LARGE((N23:BY23),3),"")</f>
        <v>619.29999999999995</v>
      </c>
      <c r="J23" s="71">
        <f>IFERROR(LARGE((N23:BY23),4),"")</f>
        <v>618.6</v>
      </c>
      <c r="K23" s="71">
        <f>IFERROR(LARGE((N23:BY23),5),"")</f>
        <v>617</v>
      </c>
      <c r="L23" s="72">
        <f t="shared" si="3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620.1</v>
      </c>
      <c r="X23" s="12">
        <v>619.29999999999995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618.6</v>
      </c>
      <c r="AP23" s="12">
        <v>613.70000000000005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>
        <v>617</v>
      </c>
      <c r="BT23" s="12">
        <v>621.1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130</v>
      </c>
      <c r="E24" s="12">
        <f>IF(COUNT(N24:BY24)=0,"", COUNT(N24:BY24))</f>
        <v>3</v>
      </c>
      <c r="F24" s="12">
        <f t="shared" si="2"/>
        <v>3</v>
      </c>
      <c r="G24" s="71">
        <f>IFERROR(LARGE((N24:BY24),1),"")</f>
        <v>625.9</v>
      </c>
      <c r="H24" s="71">
        <f>IFERROR(LARGE((N24:BY24),2),"")</f>
        <v>625.5</v>
      </c>
      <c r="I24" s="71">
        <f>IFERROR(LARGE((N24:BY24),3),"")</f>
        <v>618.1</v>
      </c>
      <c r="J24" s="71" t="str">
        <f>IFERROR(LARGE((N24:BY24),4),"")</f>
        <v/>
      </c>
      <c r="K24" s="71" t="str">
        <f>IFERROR(LARGE((N24:BY24),5),"")</f>
        <v/>
      </c>
      <c r="L24" s="72">
        <f t="shared" si="3"/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625.5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625.9</v>
      </c>
      <c r="BT24" s="12">
        <v>618.1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187</v>
      </c>
      <c r="E25" s="12">
        <f>IF(COUNT(N25:BY25)=0,"", COUNT(N25:BY25))</f>
        <v>1</v>
      </c>
      <c r="F25" s="12">
        <f t="shared" si="2"/>
        <v>1</v>
      </c>
      <c r="G25" s="71">
        <f>IFERROR(LARGE((N25:BY25),1),"")</f>
        <v>625.5</v>
      </c>
      <c r="H25" s="71" t="str">
        <f>IFERROR(LARGE((N25:BY25),2),"")</f>
        <v/>
      </c>
      <c r="I25" s="71" t="str">
        <f>IFERROR(LARGE((N25:BY25),3),"")</f>
        <v/>
      </c>
      <c r="J25" s="71" t="str">
        <f>IFERROR(LARGE((N25:BY25),4),"")</f>
        <v/>
      </c>
      <c r="K25" s="71" t="str">
        <f>IFERROR(LARGE((N25:BY25),5),"")</f>
        <v/>
      </c>
      <c r="L25" s="72">
        <f t="shared" si="3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625.5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134</v>
      </c>
      <c r="E26" s="12">
        <f>IF(COUNT(N26:BY26)=0,"", COUNT(N26:BY26))</f>
        <v>4</v>
      </c>
      <c r="F26" s="12">
        <f t="shared" si="2"/>
        <v>4</v>
      </c>
      <c r="G26" s="71">
        <f>IFERROR(LARGE((N26:BY26),1),"")</f>
        <v>627.79999999999995</v>
      </c>
      <c r="H26" s="71">
        <f>IFERROR(LARGE((N26:BY26),2),"")</f>
        <v>621.79999999999995</v>
      </c>
      <c r="I26" s="71">
        <f>IFERROR(LARGE((N26:BY26),3),"")</f>
        <v>621.1</v>
      </c>
      <c r="J26" s="71">
        <f>IFERROR(LARGE((N26:BY26),4),"")</f>
        <v>616.5</v>
      </c>
      <c r="K26" s="71" t="str">
        <f>IFERROR(LARGE((N26:BY26),5),"")</f>
        <v/>
      </c>
      <c r="L26" s="72">
        <f t="shared" si="3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>
        <v>627.79999999999995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>
        <v>621.1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616.5</v>
      </c>
      <c r="BT26" s="12">
        <v>621.79999999999995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96</v>
      </c>
      <c r="E27" s="12">
        <f>IF(COUNT(N27:BY27)=0,"", COUNT(N27:BY27))</f>
        <v>8</v>
      </c>
      <c r="F27" s="12">
        <f t="shared" si="2"/>
        <v>5</v>
      </c>
      <c r="G27" s="71">
        <f>IFERROR(LARGE((N27:BY27),1),"")</f>
        <v>626</v>
      </c>
      <c r="H27" s="71">
        <f>IFERROR(LARGE((N27:BY27),2),"")</f>
        <v>624.29999999999995</v>
      </c>
      <c r="I27" s="71">
        <f>IFERROR(LARGE((N27:BY27),3),"")</f>
        <v>624.20000000000005</v>
      </c>
      <c r="J27" s="71">
        <f>IFERROR(LARGE((N27:BY27),4),"")</f>
        <v>623</v>
      </c>
      <c r="K27" s="71">
        <f>IFERROR(LARGE((N27:BY27),5),"")</f>
        <v>622.79999999999995</v>
      </c>
      <c r="L27" s="72">
        <f t="shared" si="3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622.79999999999995</v>
      </c>
      <c r="V27" s="12">
        <v>624.29999999999995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622.20000000000005</v>
      </c>
      <c r="AP27" s="12">
        <v>626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613.1</v>
      </c>
      <c r="BF27" s="12">
        <v>624.20000000000005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>
        <v>615.79999999999995</v>
      </c>
      <c r="BT27" s="12">
        <v>623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90</v>
      </c>
      <c r="E28" s="12">
        <f>IF(COUNT(N28:BY28)=0,"", COUNT(N28:BY28))</f>
        <v>21</v>
      </c>
      <c r="F28" s="12">
        <f t="shared" si="2"/>
        <v>5</v>
      </c>
      <c r="G28" s="71">
        <f>IFERROR(LARGE((N28:BY28),1),"")</f>
        <v>626.9</v>
      </c>
      <c r="H28" s="71">
        <f>IFERROR(LARGE((N28:BY28),2),"")</f>
        <v>626.79999999999995</v>
      </c>
      <c r="I28" s="71">
        <f>IFERROR(LARGE((N28:BY28),3),"")</f>
        <v>625.9</v>
      </c>
      <c r="J28" s="71">
        <f>IFERROR(LARGE((N28:BY28),4),"")</f>
        <v>625.70000000000005</v>
      </c>
      <c r="K28" s="71">
        <f>IFERROR(LARGE((N28:BY28),5),"")</f>
        <v>625.4</v>
      </c>
      <c r="L28" s="72">
        <f t="shared" si="3"/>
        <v>626.1400000000001</v>
      </c>
      <c r="N28" s="12" t="s">
        <v>12</v>
      </c>
      <c r="O28" s="12" t="s">
        <v>12</v>
      </c>
      <c r="P28" s="12" t="s">
        <v>12</v>
      </c>
      <c r="Q28" s="12">
        <v>618.9</v>
      </c>
      <c r="R28" s="12" t="s">
        <v>12</v>
      </c>
      <c r="S28" s="12" t="s">
        <v>12</v>
      </c>
      <c r="T28" s="12" t="s">
        <v>12</v>
      </c>
      <c r="U28" s="12">
        <v>620</v>
      </c>
      <c r="V28" s="12">
        <v>624.1</v>
      </c>
      <c r="W28" s="12">
        <v>622.29999999999995</v>
      </c>
      <c r="X28" s="12">
        <v>626.79999999999995</v>
      </c>
      <c r="Y28" s="12" t="s">
        <v>12</v>
      </c>
      <c r="Z28" s="12" t="s">
        <v>12</v>
      </c>
      <c r="AA28" s="12" t="s">
        <v>12</v>
      </c>
      <c r="AB28" s="12">
        <v>621.29999999999995</v>
      </c>
      <c r="AC28" s="12">
        <v>622.20000000000005</v>
      </c>
      <c r="AD28" s="12" t="s">
        <v>12</v>
      </c>
      <c r="AE28" s="12">
        <v>624.1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625.4</v>
      </c>
      <c r="AK28" s="12">
        <v>618.5</v>
      </c>
      <c r="AL28" s="12">
        <v>625.9</v>
      </c>
      <c r="AM28" s="12">
        <v>623.20000000000005</v>
      </c>
      <c r="AN28" s="12">
        <v>626.9</v>
      </c>
      <c r="AO28" s="12">
        <v>617.6</v>
      </c>
      <c r="AP28" s="12">
        <v>625.70000000000005</v>
      </c>
      <c r="AQ28" s="12">
        <v>611.6</v>
      </c>
      <c r="AR28" s="12">
        <v>616.70000000000005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617.79999999999995</v>
      </c>
      <c r="AZ28" s="12">
        <v>621.5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621.29999999999995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620.1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98</v>
      </c>
      <c r="E29" s="12">
        <f>IF(COUNT(N29:BY29)=0,"", COUNT(N29:BY29))</f>
        <v>7</v>
      </c>
      <c r="F29" s="12">
        <f t="shared" si="2"/>
        <v>5</v>
      </c>
      <c r="G29" s="71">
        <f>IFERROR(LARGE((N29:BY29),1),"")</f>
        <v>627.4</v>
      </c>
      <c r="H29" s="71">
        <f>IFERROR(LARGE((N29:BY29),2),"")</f>
        <v>624.1</v>
      </c>
      <c r="I29" s="71">
        <f>IFERROR(LARGE((N29:BY29),3),"")</f>
        <v>623.4</v>
      </c>
      <c r="J29" s="71">
        <f>IFERROR(LARGE((N29:BY29),4),"")</f>
        <v>622.5</v>
      </c>
      <c r="K29" s="71">
        <f>IFERROR(LARGE((N29:BY29),5),"")</f>
        <v>621.5</v>
      </c>
      <c r="L29" s="72">
        <f t="shared" si="3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621.1</v>
      </c>
      <c r="V29" s="12">
        <v>623.4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624.1</v>
      </c>
      <c r="AP29" s="12">
        <v>617.4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>
        <v>622.5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>
        <v>627.4</v>
      </c>
      <c r="BT29" s="12">
        <v>621.5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93</v>
      </c>
      <c r="E30" s="12">
        <f>IF(COUNT(N30:BY30)=0,"", COUNT(N30:BY30))</f>
        <v>1</v>
      </c>
      <c r="F30" s="12">
        <f t="shared" si="2"/>
        <v>1</v>
      </c>
      <c r="G30" s="71">
        <f>IFERROR(LARGE((N30:BY30),1),"")</f>
        <v>627.4</v>
      </c>
      <c r="H30" s="71" t="str">
        <f>IFERROR(LARGE((N30:BY30),2),"")</f>
        <v/>
      </c>
      <c r="I30" s="71" t="str">
        <f>IFERROR(LARGE((N30:BY30),3),"")</f>
        <v/>
      </c>
      <c r="J30" s="71" t="str">
        <f>IFERROR(LARGE((N30:BY30),4),"")</f>
        <v/>
      </c>
      <c r="K30" s="71" t="str">
        <f>IFERROR(LARGE((N30:BY30),5),"")</f>
        <v/>
      </c>
      <c r="L30" s="72">
        <f t="shared" si="3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105</v>
      </c>
      <c r="E31" s="12">
        <f>IF(COUNT(N31:BY31)=0,"", COUNT(N31:BY31))</f>
        <v>10</v>
      </c>
      <c r="F31" s="12">
        <f t="shared" si="2"/>
        <v>5</v>
      </c>
      <c r="G31" s="71">
        <f>IFERROR(LARGE((N31:BY31),1),"")</f>
        <v>628.5</v>
      </c>
      <c r="H31" s="71">
        <f>IFERROR(LARGE((N31:BY31),2),"")</f>
        <v>627.1</v>
      </c>
      <c r="I31" s="71">
        <f>IFERROR(LARGE((N31:BY31),3),"")</f>
        <v>627.1</v>
      </c>
      <c r="J31" s="71">
        <f>IFERROR(LARGE((N31:BY31),4),"")</f>
        <v>625.79999999999995</v>
      </c>
      <c r="K31" s="71">
        <f>IFERROR(LARGE((N31:BY31),5),"")</f>
        <v>624.70000000000005</v>
      </c>
      <c r="L31" s="72">
        <f t="shared" si="3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625.79999999999995</v>
      </c>
      <c r="X31" s="12">
        <v>628.5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624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624.70000000000005</v>
      </c>
      <c r="AP31" s="12">
        <v>621.20000000000005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627.1</v>
      </c>
      <c r="AV31" s="12">
        <v>627.1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624.1</v>
      </c>
      <c r="BH31" s="12" t="s">
        <v>12</v>
      </c>
      <c r="BI31" s="12" t="s">
        <v>12</v>
      </c>
      <c r="BJ31" s="12" t="s">
        <v>12</v>
      </c>
      <c r="BK31" s="12">
        <v>622</v>
      </c>
      <c r="BL31" s="12">
        <v>619.29999999999995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101</v>
      </c>
      <c r="E32" s="12">
        <f>IF(COUNT(N32:BY32)=0,"", COUNT(N32:BY32))</f>
        <v>24</v>
      </c>
      <c r="F32" s="12">
        <f t="shared" si="2"/>
        <v>5</v>
      </c>
      <c r="G32" s="71">
        <f>IFERROR(LARGE((N32:BY32),1),"")</f>
        <v>632.29999999999995</v>
      </c>
      <c r="H32" s="71">
        <f>IFERROR(LARGE((N32:BY32),2),"")</f>
        <v>631</v>
      </c>
      <c r="I32" s="71">
        <f>IFERROR(LARGE((N32:BY32),3),"")</f>
        <v>630.6</v>
      </c>
      <c r="J32" s="71">
        <f>IFERROR(LARGE((N32:BY32),4),"")</f>
        <v>629.1</v>
      </c>
      <c r="K32" s="71">
        <f>IFERROR(LARGE((N32:BY32),5),"")</f>
        <v>629</v>
      </c>
      <c r="L32" s="72">
        <f t="shared" si="3"/>
        <v>630.4</v>
      </c>
      <c r="N32" s="12" t="s">
        <v>12</v>
      </c>
      <c r="O32" s="12" t="s">
        <v>12</v>
      </c>
      <c r="P32" s="12" t="s">
        <v>12</v>
      </c>
      <c r="Q32" s="12">
        <v>621.4</v>
      </c>
      <c r="R32" s="12" t="s">
        <v>12</v>
      </c>
      <c r="S32" s="12" t="s">
        <v>12</v>
      </c>
      <c r="T32" s="12" t="s">
        <v>12</v>
      </c>
      <c r="U32" s="12">
        <v>625.70000000000005</v>
      </c>
      <c r="V32" s="12">
        <v>630.6</v>
      </c>
      <c r="W32" s="12">
        <v>617.70000000000005</v>
      </c>
      <c r="X32" s="12">
        <v>624.6</v>
      </c>
      <c r="Y32" s="12" t="s">
        <v>12</v>
      </c>
      <c r="Z32" s="12" t="s">
        <v>12</v>
      </c>
      <c r="AA32" s="12">
        <v>631</v>
      </c>
      <c r="AB32" s="12" t="s">
        <v>12</v>
      </c>
      <c r="AC32" s="12" t="s">
        <v>12</v>
      </c>
      <c r="AD32" s="12" t="s">
        <v>12</v>
      </c>
      <c r="AE32" s="12">
        <v>620.29999999999995</v>
      </c>
      <c r="AF32" s="12" t="s">
        <v>12</v>
      </c>
      <c r="AG32" s="12">
        <v>624.29999999999995</v>
      </c>
      <c r="AH32" s="12" t="s">
        <v>12</v>
      </c>
      <c r="AI32" s="12" t="s">
        <v>12</v>
      </c>
      <c r="AJ32" s="12">
        <v>626.70000000000005</v>
      </c>
      <c r="AK32" s="12">
        <v>629</v>
      </c>
      <c r="AL32" s="12">
        <v>626.9</v>
      </c>
      <c r="AM32" s="12">
        <v>623.70000000000005</v>
      </c>
      <c r="AN32" s="12">
        <v>629.1</v>
      </c>
      <c r="AO32" s="12">
        <v>623</v>
      </c>
      <c r="AP32" s="12">
        <v>623.1</v>
      </c>
      <c r="AQ32" s="12" t="s">
        <v>12</v>
      </c>
      <c r="AR32" s="12" t="s">
        <v>12</v>
      </c>
      <c r="AS32" s="12">
        <v>622.9</v>
      </c>
      <c r="AT32" s="12">
        <v>620.70000000000005</v>
      </c>
      <c r="AU32" s="12" t="s">
        <v>12</v>
      </c>
      <c r="AV32" s="12" t="s">
        <v>12</v>
      </c>
      <c r="AW32" s="12">
        <v>612.70000000000005</v>
      </c>
      <c r="AX32" s="12">
        <v>622.9</v>
      </c>
      <c r="AY32" s="12" t="s">
        <v>12</v>
      </c>
      <c r="AZ32" s="12" t="s">
        <v>12</v>
      </c>
      <c r="BA32" s="12">
        <v>625.4</v>
      </c>
      <c r="BB32" s="12">
        <v>624.1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632.29999999999995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619.29999999999995</v>
      </c>
      <c r="BT32" s="12">
        <v>622.6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104</v>
      </c>
      <c r="E33" s="12">
        <f>IF(COUNT(N33:BY33)=0,"", COUNT(N33:BY33))</f>
        <v>21</v>
      </c>
      <c r="F33" s="12">
        <f t="shared" si="2"/>
        <v>5</v>
      </c>
      <c r="G33" s="71">
        <f>IFERROR(LARGE((N33:BY33),1),"")</f>
        <v>631.4</v>
      </c>
      <c r="H33" s="71">
        <f>IFERROR(LARGE((N33:BY33),2),"")</f>
        <v>631.1</v>
      </c>
      <c r="I33" s="71">
        <f>IFERROR(LARGE((N33:BY33),3),"")</f>
        <v>630.9</v>
      </c>
      <c r="J33" s="71">
        <f>IFERROR(LARGE((N33:BY33),4),"")</f>
        <v>630.4</v>
      </c>
      <c r="K33" s="71">
        <f>IFERROR(LARGE((N33:BY33),5),"")</f>
        <v>628.20000000000005</v>
      </c>
      <c r="L33" s="72">
        <f t="shared" si="3"/>
        <v>630.4</v>
      </c>
      <c r="N33" s="12" t="s">
        <v>12</v>
      </c>
      <c r="O33" s="12" t="s">
        <v>12</v>
      </c>
      <c r="P33" s="12" t="s">
        <v>12</v>
      </c>
      <c r="Q33" s="12">
        <v>624.1</v>
      </c>
      <c r="R33" s="12" t="s">
        <v>12</v>
      </c>
      <c r="S33" s="12" t="s">
        <v>12</v>
      </c>
      <c r="T33" s="12" t="s">
        <v>12</v>
      </c>
      <c r="U33" s="12">
        <v>618.9</v>
      </c>
      <c r="V33" s="12">
        <v>616.29999999999995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622.5</v>
      </c>
      <c r="AB33" s="12" t="s">
        <v>12</v>
      </c>
      <c r="AC33" s="12" t="s">
        <v>12</v>
      </c>
      <c r="AD33" s="12" t="s">
        <v>12</v>
      </c>
      <c r="AE33" s="12">
        <v>619.1</v>
      </c>
      <c r="AF33" s="12" t="s">
        <v>12</v>
      </c>
      <c r="AG33" s="12" t="s">
        <v>12</v>
      </c>
      <c r="AH33" s="12" t="s">
        <v>12</v>
      </c>
      <c r="AI33" s="12">
        <v>625</v>
      </c>
      <c r="AJ33" s="12" t="s">
        <v>12</v>
      </c>
      <c r="AK33" s="12" t="s">
        <v>12</v>
      </c>
      <c r="AL33" s="12">
        <v>627.9</v>
      </c>
      <c r="AM33" s="12" t="s">
        <v>12</v>
      </c>
      <c r="AN33" s="12" t="s">
        <v>12</v>
      </c>
      <c r="AO33" s="12">
        <v>624.20000000000005</v>
      </c>
      <c r="AP33" s="12">
        <v>622.9</v>
      </c>
      <c r="AQ33" s="12" t="s">
        <v>12</v>
      </c>
      <c r="AR33" s="12" t="s">
        <v>12</v>
      </c>
      <c r="AS33" s="12">
        <v>626.6</v>
      </c>
      <c r="AT33" s="12">
        <v>626.20000000000005</v>
      </c>
      <c r="AU33" s="12" t="s">
        <v>12</v>
      </c>
      <c r="AV33" s="12" t="s">
        <v>12</v>
      </c>
      <c r="AW33" s="12">
        <v>626.9</v>
      </c>
      <c r="AX33" s="12">
        <v>630.4</v>
      </c>
      <c r="AY33" s="12" t="s">
        <v>12</v>
      </c>
      <c r="AZ33" s="12" t="s">
        <v>12</v>
      </c>
      <c r="BA33" s="12">
        <v>630.9</v>
      </c>
      <c r="BB33" s="12">
        <v>631.4</v>
      </c>
      <c r="BC33" s="12">
        <v>624.20000000000005</v>
      </c>
      <c r="BD33" s="12">
        <v>628.20000000000005</v>
      </c>
      <c r="BE33" s="12">
        <v>607.6</v>
      </c>
      <c r="BF33" s="12" t="s">
        <v>12</v>
      </c>
      <c r="BG33" s="12" t="s">
        <v>12</v>
      </c>
      <c r="BH33" s="12">
        <v>625.70000000000005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623.70000000000005</v>
      </c>
      <c r="BT33" s="12">
        <v>631.1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157</v>
      </c>
      <c r="E34" s="12">
        <f>IF(COUNT(N34:BY34)=0,"", COUNT(N34:BY34))</f>
        <v>1</v>
      </c>
      <c r="F34" s="12">
        <f t="shared" si="2"/>
        <v>1</v>
      </c>
      <c r="G34" s="71">
        <f>IFERROR(LARGE((N34:BY34),1),"")</f>
        <v>628.79999999999995</v>
      </c>
      <c r="H34" s="71" t="str">
        <f>IFERROR(LARGE((N34:BY34),2),"")</f>
        <v/>
      </c>
      <c r="I34" s="71" t="str">
        <f>IFERROR(LARGE((N34:BY34),3),"")</f>
        <v/>
      </c>
      <c r="J34" s="71" t="str">
        <f>IFERROR(LARGE((N34:BY34),4),"")</f>
        <v/>
      </c>
      <c r="K34" s="71" t="str">
        <f>IFERROR(LARGE((N34:BY34),5),"")</f>
        <v/>
      </c>
      <c r="L34" s="72">
        <f t="shared" si="3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628.79999999999995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87</v>
      </c>
      <c r="E35" s="12">
        <f>IF(COUNT(N35:BY35)=0,"", COUNT(N35:BY35))</f>
        <v>7</v>
      </c>
      <c r="F35" s="12">
        <f t="shared" si="2"/>
        <v>5</v>
      </c>
      <c r="G35" s="71">
        <f>IFERROR(LARGE((N35:BY35),1),"")</f>
        <v>632.6</v>
      </c>
      <c r="H35" s="71">
        <f>IFERROR(LARGE((N35:BY35),2),"")</f>
        <v>632</v>
      </c>
      <c r="I35" s="71">
        <f>IFERROR(LARGE((N35:BY35),3),"")</f>
        <v>631.4</v>
      </c>
      <c r="J35" s="71">
        <f>IFERROR(LARGE((N35:BY35),4),"")</f>
        <v>630.5</v>
      </c>
      <c r="K35" s="71">
        <f>IFERROR(LARGE((N35:BY35),5),"")</f>
        <v>628.79999999999995</v>
      </c>
      <c r="L35" s="72">
        <f t="shared" si="3"/>
        <v>631.06000000000006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632</v>
      </c>
      <c r="U35" s="12">
        <v>630.5</v>
      </c>
      <c r="V35" s="12">
        <v>632.6</v>
      </c>
      <c r="W35" s="12" t="s">
        <v>12</v>
      </c>
      <c r="X35" s="12" t="s">
        <v>12</v>
      </c>
      <c r="Y35" s="12">
        <v>631.4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>
        <v>628.79999999999995</v>
      </c>
      <c r="BJ35" s="12">
        <v>626.1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627.29999999999995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108</v>
      </c>
      <c r="E36" s="12">
        <f>IF(COUNT(N36:BY36)=0,"", COUNT(N36:BY36))</f>
        <v>4</v>
      </c>
      <c r="F36" s="12">
        <f t="shared" si="2"/>
        <v>4</v>
      </c>
      <c r="G36" s="71">
        <f>IFERROR(LARGE((N36:BY36),1),"")</f>
        <v>624.79999999999995</v>
      </c>
      <c r="H36" s="71">
        <f>IFERROR(LARGE((N36:BY36),2),"")</f>
        <v>623.4</v>
      </c>
      <c r="I36" s="71">
        <f>IFERROR(LARGE((N36:BY36),3),"")</f>
        <v>622.29999999999995</v>
      </c>
      <c r="J36" s="71">
        <f>IFERROR(LARGE((N36:BY36),4),"")</f>
        <v>616.1</v>
      </c>
      <c r="K36" s="71" t="str">
        <f>IFERROR(LARGE((N36:BY36),5),"")</f>
        <v/>
      </c>
      <c r="L36" s="72">
        <f t="shared" si="3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>
        <v>624.79999999999995</v>
      </c>
      <c r="V36" s="12">
        <v>622.29999999999995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616.1</v>
      </c>
      <c r="BT36" s="12">
        <v>623.4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Palfrie</v>
      </c>
      <c r="B37" t="str">
        <f t="shared" si="1"/>
        <v xml:space="preserve">Maggie </v>
      </c>
      <c r="C37" s="12">
        <v>41</v>
      </c>
      <c r="D37" t="s">
        <v>164</v>
      </c>
      <c r="E37" s="12">
        <f>IF(COUNT(N37:BY37)=0,"", COUNT(N37:BY37))</f>
        <v>6</v>
      </c>
      <c r="F37" s="12">
        <f t="shared" si="2"/>
        <v>5</v>
      </c>
      <c r="G37" s="71">
        <f>IFERROR(LARGE((N37:BY37),1),"")</f>
        <v>625.5</v>
      </c>
      <c r="H37" s="71">
        <f>IFERROR(LARGE((N37:BY37),2),"")</f>
        <v>622.6</v>
      </c>
      <c r="I37" s="71">
        <f>IFERROR(LARGE((N37:BY37),3),"")</f>
        <v>619.4</v>
      </c>
      <c r="J37" s="71">
        <f>IFERROR(LARGE((N37:BY37),4),"")</f>
        <v>618.4</v>
      </c>
      <c r="K37" s="71">
        <f>IFERROR(LARGE((N37:BY37),5),"")</f>
        <v>616.70000000000005</v>
      </c>
      <c r="L37" s="72">
        <f t="shared" si="3"/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>
        <v>625.5</v>
      </c>
      <c r="BH37" s="12" t="s">
        <v>12</v>
      </c>
      <c r="BI37" s="12">
        <v>616.70000000000005</v>
      </c>
      <c r="BJ37" s="12" t="s">
        <v>12</v>
      </c>
      <c r="BK37" s="12">
        <v>616.4</v>
      </c>
      <c r="BL37" s="12" t="s">
        <v>12</v>
      </c>
      <c r="BM37" s="12" t="s">
        <v>12</v>
      </c>
      <c r="BN37" s="12" t="s">
        <v>12</v>
      </c>
      <c r="BO37" s="12">
        <v>622.6</v>
      </c>
      <c r="BP37" s="12" t="s">
        <v>12</v>
      </c>
      <c r="BQ37" s="12" t="s">
        <v>12</v>
      </c>
      <c r="BR37" s="12" t="s">
        <v>12</v>
      </c>
      <c r="BS37" s="12">
        <v>618.4</v>
      </c>
      <c r="BT37" s="12">
        <v>619.4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Passmore</v>
      </c>
      <c r="B38" t="str">
        <f t="shared" si="1"/>
        <v xml:space="preserve">Rylie </v>
      </c>
      <c r="C38" s="12">
        <v>30</v>
      </c>
      <c r="D38" t="s">
        <v>109</v>
      </c>
      <c r="E38" s="12">
        <f>IF(COUNT(N38:BY38)=0,"", COUNT(N38:BY38))</f>
        <v>5</v>
      </c>
      <c r="F38" s="12">
        <f t="shared" si="2"/>
        <v>5</v>
      </c>
      <c r="G38" s="71">
        <f>IFERROR(LARGE((N38:BY38),1),"")</f>
        <v>625.1</v>
      </c>
      <c r="H38" s="71">
        <f>IFERROR(LARGE((N38:BY38),2),"")</f>
        <v>621.6</v>
      </c>
      <c r="I38" s="71">
        <f>IFERROR(LARGE((N38:BY38),3),"")</f>
        <v>620.6</v>
      </c>
      <c r="J38" s="71">
        <f>IFERROR(LARGE((N38:BY38),4),"")</f>
        <v>620.29999999999995</v>
      </c>
      <c r="K38" s="71">
        <f>IFERROR(LARGE((N38:BY38),5),"")</f>
        <v>619</v>
      </c>
      <c r="L38" s="72">
        <f t="shared" si="3"/>
        <v>621.32000000000005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>
        <v>625.1</v>
      </c>
      <c r="V38" s="12">
        <v>621.6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>
        <v>620.6</v>
      </c>
      <c r="AP38" s="12">
        <v>619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>
        <v>620.29999999999995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Perrin</v>
      </c>
      <c r="B39" t="str">
        <f t="shared" si="1"/>
        <v xml:space="preserve">Natalie </v>
      </c>
      <c r="C39" s="12">
        <v>39</v>
      </c>
      <c r="D39" t="s">
        <v>159</v>
      </c>
      <c r="E39" s="12">
        <f>IF(COUNT(N39:BY39)=0,"", COUNT(N39:BY39))</f>
        <v>1</v>
      </c>
      <c r="F39" s="12">
        <f t="shared" si="2"/>
        <v>1</v>
      </c>
      <c r="G39" s="71">
        <f>IFERROR(LARGE((N39:BY39),1),"")</f>
        <v>626.5</v>
      </c>
      <c r="H39" s="71" t="str">
        <f>IFERROR(LARGE((N39:BY39),2),"")</f>
        <v/>
      </c>
      <c r="I39" s="71" t="str">
        <f>IFERROR(LARGE((N39:BY39),3),"")</f>
        <v/>
      </c>
      <c r="J39" s="71" t="str">
        <f>IFERROR(LARGE((N39:BY39),4),"")</f>
        <v/>
      </c>
      <c r="K39" s="71" t="str">
        <f>IFERROR(LARGE((N39:BY39),5),"")</f>
        <v/>
      </c>
      <c r="L39" s="72">
        <f t="shared" si="3"/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>
        <v>626.5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Probst</v>
      </c>
      <c r="B40" t="str">
        <f t="shared" si="1"/>
        <v xml:space="preserve">Elizabeth </v>
      </c>
      <c r="C40" s="12">
        <v>15</v>
      </c>
      <c r="D40" t="s">
        <v>95</v>
      </c>
      <c r="E40" s="12">
        <f>IF(COUNT(N40:BY40)=0,"", COUNT(N40:BY40))</f>
        <v>10</v>
      </c>
      <c r="F40" s="12">
        <f t="shared" si="2"/>
        <v>5</v>
      </c>
      <c r="G40" s="71">
        <f>IFERROR(LARGE((N40:BY40),1),"")</f>
        <v>626.4</v>
      </c>
      <c r="H40" s="71">
        <f>IFERROR(LARGE((N40:BY40),2),"")</f>
        <v>626.4</v>
      </c>
      <c r="I40" s="71">
        <f>IFERROR(LARGE((N40:BY40),3),"")</f>
        <v>625.20000000000005</v>
      </c>
      <c r="J40" s="71">
        <f>IFERROR(LARGE((N40:BY40),4),"")</f>
        <v>625.1</v>
      </c>
      <c r="K40" s="71">
        <f>IFERROR(LARGE((N40:BY40),5),"")</f>
        <v>623.5</v>
      </c>
      <c r="L40" s="72">
        <f t="shared" si="3"/>
        <v>625.31999999999994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>
        <v>620.1</v>
      </c>
      <c r="V40" s="12">
        <v>626.4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>
        <v>626.4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>
        <v>622.4</v>
      </c>
      <c r="AP40" s="12">
        <v>623.5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>
        <v>619</v>
      </c>
      <c r="BG40" s="12" t="s">
        <v>12</v>
      </c>
      <c r="BH40" s="12" t="s">
        <v>12</v>
      </c>
      <c r="BI40" s="12">
        <v>622.5</v>
      </c>
      <c r="BJ40" s="12">
        <v>625.1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>
        <v>622.9</v>
      </c>
      <c r="BT40" s="12">
        <v>625.20000000000005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Rhode</v>
      </c>
      <c r="B41" t="str">
        <f t="shared" si="1"/>
        <v xml:space="preserve">Emma </v>
      </c>
      <c r="C41" s="12">
        <v>32</v>
      </c>
      <c r="D41" t="s">
        <v>131</v>
      </c>
      <c r="E41" s="12">
        <f>IF(COUNT(N41:BY41)=0,"", COUNT(N41:BY41))</f>
        <v>2</v>
      </c>
      <c r="F41" s="12">
        <f t="shared" si="2"/>
        <v>2</v>
      </c>
      <c r="G41" s="71">
        <f>IFERROR(LARGE((N41:BY41),1),"")</f>
        <v>629</v>
      </c>
      <c r="H41" s="71">
        <f>IFERROR(LARGE((N41:BY41),2),"")</f>
        <v>628.29999999999995</v>
      </c>
      <c r="I41" s="71" t="str">
        <f>IFERROR(LARGE((N41:BY41),3),"")</f>
        <v/>
      </c>
      <c r="J41" s="71" t="str">
        <f>IFERROR(LARGE((N41:BY41),4),"")</f>
        <v/>
      </c>
      <c r="K41" s="71" t="str">
        <f>IFERROR(LARGE((N41:BY41),5),"")</f>
        <v/>
      </c>
      <c r="L41" s="72">
        <f t="shared" si="3"/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>
        <v>628.29999999999995</v>
      </c>
      <c r="AP41" s="12">
        <v>629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Schmeltzer</v>
      </c>
      <c r="B42" t="str">
        <f t="shared" si="1"/>
        <v xml:space="preserve">Elizabeth </v>
      </c>
      <c r="C42" s="12">
        <v>24</v>
      </c>
      <c r="D42" t="s">
        <v>103</v>
      </c>
      <c r="E42" s="12">
        <f>IF(COUNT(N42:BY42)=0,"", COUNT(N42:BY42))</f>
        <v>12</v>
      </c>
      <c r="F42" s="12">
        <f t="shared" si="2"/>
        <v>5</v>
      </c>
      <c r="G42" s="71">
        <f>IFERROR(LARGE((N42:BY42),1),"")</f>
        <v>630.1</v>
      </c>
      <c r="H42" s="71">
        <f>IFERROR(LARGE((N42:BY42),2),"")</f>
        <v>628.5</v>
      </c>
      <c r="I42" s="71">
        <f>IFERROR(LARGE((N42:BY42),3),"")</f>
        <v>628.5</v>
      </c>
      <c r="J42" s="71">
        <f>IFERROR(LARGE((N42:BY42),4),"")</f>
        <v>628.29999999999995</v>
      </c>
      <c r="K42" s="71">
        <f>IFERROR(LARGE((N42:BY42),5),"")</f>
        <v>627.79999999999995</v>
      </c>
      <c r="L42" s="72">
        <f t="shared" si="3"/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>
        <v>625.70000000000005</v>
      </c>
      <c r="V42" s="12">
        <v>627.20000000000005</v>
      </c>
      <c r="W42" s="12">
        <v>627.79999999999995</v>
      </c>
      <c r="X42" s="12">
        <v>626.9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>
        <v>618.9</v>
      </c>
      <c r="AK42" s="12">
        <v>622.1</v>
      </c>
      <c r="AL42" s="12" t="s">
        <v>12</v>
      </c>
      <c r="AM42" s="12" t="s">
        <v>12</v>
      </c>
      <c r="AN42" s="12" t="s">
        <v>12</v>
      </c>
      <c r="AO42" s="12">
        <v>628.5</v>
      </c>
      <c r="AP42" s="12">
        <v>630.1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628.29999999999995</v>
      </c>
      <c r="AV42" s="12">
        <v>628.5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>
        <v>626.79999999999995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627.5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Seabrooke</v>
      </c>
      <c r="B43" t="str">
        <f t="shared" si="1"/>
        <v xml:space="preserve">Carley </v>
      </c>
      <c r="C43" s="12">
        <v>43</v>
      </c>
      <c r="D43" t="s">
        <v>127</v>
      </c>
      <c r="E43" s="12">
        <f>IF(COUNT(N43:BY43)=0,"", COUNT(N43:BY43))</f>
        <v>4</v>
      </c>
      <c r="F43" s="12">
        <f t="shared" si="2"/>
        <v>4</v>
      </c>
      <c r="G43" s="71">
        <f>IFERROR(LARGE((N43:BY43),1),"")</f>
        <v>627.29999999999995</v>
      </c>
      <c r="H43" s="71">
        <f>IFERROR(LARGE((N43:BY43),2),"")</f>
        <v>623.79999999999995</v>
      </c>
      <c r="I43" s="71">
        <f>IFERROR(LARGE((N43:BY43),3),"")</f>
        <v>617.1</v>
      </c>
      <c r="J43" s="71">
        <f>IFERROR(LARGE((N43:BY43),4),"")</f>
        <v>615.5</v>
      </c>
      <c r="K43" s="71" t="str">
        <f>IFERROR(LARGE((N43:BY43),5),"")</f>
        <v/>
      </c>
      <c r="L43" s="72">
        <f t="shared" si="3"/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>
        <v>627.29999999999995</v>
      </c>
      <c r="BJ43" s="12" t="s">
        <v>12</v>
      </c>
      <c r="BK43" s="12">
        <v>623.79999999999995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>
        <v>617.1</v>
      </c>
      <c r="BT43" s="12">
        <v>615.5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Singleton</v>
      </c>
      <c r="B44" t="str">
        <f t="shared" si="1"/>
        <v xml:space="preserve">Hailey </v>
      </c>
      <c r="C44" s="12">
        <v>31</v>
      </c>
      <c r="D44" t="s">
        <v>110</v>
      </c>
      <c r="E44" s="12">
        <f>IF(COUNT(N44:BY44)=0,"", COUNT(N44:BY44))</f>
        <v>4</v>
      </c>
      <c r="F44" s="12">
        <f t="shared" si="2"/>
        <v>4</v>
      </c>
      <c r="G44" s="71">
        <f>IFERROR(LARGE((N44:BY44),1),"")</f>
        <v>626.70000000000005</v>
      </c>
      <c r="H44" s="71">
        <f>IFERROR(LARGE((N44:BY44),2),"")</f>
        <v>618.4</v>
      </c>
      <c r="I44" s="71">
        <f>IFERROR(LARGE((N44:BY44),3),"")</f>
        <v>615.5</v>
      </c>
      <c r="J44" s="71">
        <f>IFERROR(LARGE((N44:BY44),4),"")</f>
        <v>611.79999999999995</v>
      </c>
      <c r="K44" s="71" t="str">
        <f>IFERROR(LARGE((N44:BY44),5),"")</f>
        <v/>
      </c>
      <c r="L44" s="72">
        <f t="shared" si="3"/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626.70000000000005</v>
      </c>
      <c r="X44" s="12">
        <v>611.79999999999995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>
        <v>618.4</v>
      </c>
      <c r="BT44" s="12">
        <v>615.5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Spencer</v>
      </c>
      <c r="B45" t="str">
        <f t="shared" si="1"/>
        <v xml:space="preserve">Elijah </v>
      </c>
      <c r="C45" s="12">
        <v>14</v>
      </c>
      <c r="D45" t="s">
        <v>94</v>
      </c>
      <c r="E45" s="12">
        <f>IF(COUNT(N45:BY45)=0,"", COUNT(N45:BY45))</f>
        <v>9</v>
      </c>
      <c r="F45" s="12">
        <f t="shared" si="2"/>
        <v>5</v>
      </c>
      <c r="G45" s="71">
        <f>IFERROR(LARGE((N45:BY45),1),"")</f>
        <v>629.20000000000005</v>
      </c>
      <c r="H45" s="71">
        <f>IFERROR(LARGE((N45:BY45),2),"")</f>
        <v>628.5</v>
      </c>
      <c r="I45" s="71">
        <f>IFERROR(LARGE((N45:BY45),3),"")</f>
        <v>626.29999999999995</v>
      </c>
      <c r="J45" s="71">
        <f>IFERROR(LARGE((N45:BY45),4),"")</f>
        <v>625.5</v>
      </c>
      <c r="K45" s="71">
        <f>IFERROR(LARGE((N45:BY45),5),"")</f>
        <v>624.29999999999995</v>
      </c>
      <c r="L45" s="72">
        <f t="shared" si="3"/>
        <v>626.76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>
        <v>626.29999999999995</v>
      </c>
      <c r="V45" s="12">
        <v>622.79999999999995</v>
      </c>
      <c r="W45" s="12">
        <v>624.29999999999995</v>
      </c>
      <c r="X45" s="12">
        <v>624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>
        <v>625.5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>
        <v>623.1</v>
      </c>
      <c r="AP45" s="12">
        <v>621.5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>
        <v>629.20000000000005</v>
      </c>
      <c r="BT45" s="12">
        <v>628.5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Sullivan</v>
      </c>
      <c r="B46" t="str">
        <f t="shared" si="1"/>
        <v xml:space="preserve">Katlyn </v>
      </c>
      <c r="C46" s="12">
        <v>44</v>
      </c>
      <c r="D46" t="s">
        <v>185</v>
      </c>
      <c r="E46" s="12">
        <f>IF(COUNT(N46:BY46)=0,"", COUNT(N46:BY46))</f>
        <v>2</v>
      </c>
      <c r="F46" s="12">
        <f t="shared" si="2"/>
        <v>2</v>
      </c>
      <c r="G46" s="71">
        <f>IFERROR(LARGE((N46:BY46),1),"")</f>
        <v>626.5</v>
      </c>
      <c r="H46" s="71">
        <f>IFERROR(LARGE((N46:BY46),2),"")</f>
        <v>619.29999999999995</v>
      </c>
      <c r="I46" s="71" t="str">
        <f>IFERROR(LARGE((N46:BY46),3),"")</f>
        <v/>
      </c>
      <c r="J46" s="71" t="str">
        <f>IFERROR(LARGE((N46:BY46),4),"")</f>
        <v/>
      </c>
      <c r="K46" s="71" t="str">
        <f>IFERROR(LARGE((N46:BY46),5),"")</f>
        <v/>
      </c>
      <c r="L46" s="72">
        <f t="shared" si="3"/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>
        <v>626.5</v>
      </c>
      <c r="BT46" s="12">
        <v>619.29999999999995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Tucker</v>
      </c>
      <c r="B47" t="str">
        <f t="shared" si="1"/>
        <v xml:space="preserve">Mary </v>
      </c>
      <c r="C47" s="12">
        <v>1</v>
      </c>
      <c r="D47" s="11" t="s">
        <v>85</v>
      </c>
      <c r="E47" s="12">
        <f>IF(COUNT(N47:BY47)=0,"", COUNT(N47:BY47))</f>
        <v>10</v>
      </c>
      <c r="F47" s="12">
        <f t="shared" si="2"/>
        <v>5</v>
      </c>
      <c r="G47" s="71">
        <f>IFERROR(LARGE((N47:BY47),1),"")</f>
        <v>634.1</v>
      </c>
      <c r="H47" s="71">
        <f>IFERROR(LARGE((N47:BY47),2),"")</f>
        <v>633.5</v>
      </c>
      <c r="I47" s="71">
        <f>IFERROR(LARGE((N47:BY47),3),"")</f>
        <v>632.70000000000005</v>
      </c>
      <c r="J47" s="71">
        <f>IFERROR(LARGE((N47:BY47),4),"")</f>
        <v>632.70000000000005</v>
      </c>
      <c r="K47" s="71">
        <f>IFERROR(LARGE((N47:BY47),5),"")</f>
        <v>631.79999999999995</v>
      </c>
      <c r="L47" s="72">
        <f t="shared" si="3"/>
        <v>632.96</v>
      </c>
      <c r="N47" s="12" t="s">
        <v>12</v>
      </c>
      <c r="O47" s="12" t="s">
        <v>12</v>
      </c>
      <c r="P47" s="12">
        <v>631.79999999999995</v>
      </c>
      <c r="Q47" s="12" t="s">
        <v>12</v>
      </c>
      <c r="R47" s="12" t="s">
        <v>12</v>
      </c>
      <c r="S47" s="12" t="s">
        <v>12</v>
      </c>
      <c r="T47" s="12">
        <v>632.70000000000005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>
        <v>625.20000000000005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>
        <v>629.1</v>
      </c>
      <c r="AX47" s="12">
        <v>633.5</v>
      </c>
      <c r="AY47" s="12">
        <v>634.1</v>
      </c>
      <c r="AZ47" s="12">
        <v>627.9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632.70000000000005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631.6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>
        <v>630.70000000000005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Valenta</v>
      </c>
      <c r="B48" t="str">
        <f t="shared" si="1"/>
        <v xml:space="preserve">Carlee </v>
      </c>
      <c r="C48" s="12">
        <v>38</v>
      </c>
      <c r="D48" t="s">
        <v>158</v>
      </c>
      <c r="E48" s="12">
        <f>IF(COUNT(N48:BY48)=0,"", COUNT(N48:BY48))</f>
        <v>3</v>
      </c>
      <c r="F48" s="12">
        <f t="shared" si="2"/>
        <v>3</v>
      </c>
      <c r="G48" s="71">
        <f>IFERROR(LARGE((N48:BY48),1),"")</f>
        <v>629.1</v>
      </c>
      <c r="H48" s="71">
        <f>IFERROR(LARGE((N48:BY48),2),"")</f>
        <v>627.1</v>
      </c>
      <c r="I48" s="71">
        <f>IFERROR(LARGE((N48:BY48),3),"")</f>
        <v>626.20000000000005</v>
      </c>
      <c r="J48" s="71" t="str">
        <f>IFERROR(LARGE((N48:BY48),4),"")</f>
        <v/>
      </c>
      <c r="K48" s="71" t="str">
        <f>IFERROR(LARGE((N48:BY48),5),"")</f>
        <v/>
      </c>
      <c r="L48" s="72">
        <f t="shared" si="3"/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627.1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>
        <v>626.20000000000005</v>
      </c>
      <c r="BT48" s="12">
        <v>629.1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Walrath</v>
      </c>
      <c r="B49" t="str">
        <f t="shared" si="1"/>
        <v xml:space="preserve">Emme </v>
      </c>
      <c r="C49" s="12">
        <v>7</v>
      </c>
      <c r="D49" t="s">
        <v>89</v>
      </c>
      <c r="E49" s="12">
        <f>IF(COUNT(N49:BY49)=0,"", COUNT(N49:BY49))</f>
        <v>8</v>
      </c>
      <c r="F49" s="12">
        <f t="shared" si="2"/>
        <v>5</v>
      </c>
      <c r="G49" s="71">
        <f>IFERROR(LARGE((N49:BY49),1),"")</f>
        <v>627.4</v>
      </c>
      <c r="H49" s="71">
        <f>IFERROR(LARGE((N49:BY49),2),"")</f>
        <v>626</v>
      </c>
      <c r="I49" s="71">
        <f>IFERROR(LARGE((N49:BY49),3),"")</f>
        <v>625.5</v>
      </c>
      <c r="J49" s="71">
        <f>IFERROR(LARGE((N49:BY49),4),"")</f>
        <v>625.4</v>
      </c>
      <c r="K49" s="71">
        <f>IFERROR(LARGE((N49:BY49),5),"")</f>
        <v>624.1</v>
      </c>
      <c r="L49" s="72">
        <f t="shared" si="3"/>
        <v>625.68000000000006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>
        <v>624.1</v>
      </c>
      <c r="V49" s="12">
        <v>625.4</v>
      </c>
      <c r="W49" s="12">
        <v>623.70000000000005</v>
      </c>
      <c r="X49" s="12">
        <v>626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>
        <v>627.4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625.5</v>
      </c>
      <c r="AP49" s="12">
        <v>623.6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>
        <v>623.5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Weisz</v>
      </c>
      <c r="B50" t="str">
        <f t="shared" si="1"/>
        <v xml:space="preserve">Ali </v>
      </c>
      <c r="C50" s="12">
        <v>2</v>
      </c>
      <c r="D50" s="11" t="s">
        <v>86</v>
      </c>
      <c r="E50" s="12">
        <f>IF(COUNT(N50:BY50)=0,"", COUNT(N50:BY50))</f>
        <v>18</v>
      </c>
      <c r="F50" s="12">
        <f t="shared" si="2"/>
        <v>5</v>
      </c>
      <c r="G50" s="71">
        <f>IFERROR(LARGE((N50:BY50),1),"")</f>
        <v>631.4</v>
      </c>
      <c r="H50" s="71">
        <f>IFERROR(LARGE((N50:BY50),2),"")</f>
        <v>630.70000000000005</v>
      </c>
      <c r="I50" s="71">
        <f>IFERROR(LARGE((N50:BY50),3),"")</f>
        <v>630.20000000000005</v>
      </c>
      <c r="J50" s="71">
        <f>IFERROR(LARGE((N50:BY50),4),"")</f>
        <v>629.9</v>
      </c>
      <c r="K50" s="71">
        <f>IFERROR(LARGE((N50:BY50),5),"")</f>
        <v>629.79999999999995</v>
      </c>
      <c r="L50" s="72">
        <f t="shared" si="3"/>
        <v>630.4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>
        <v>630.70000000000005</v>
      </c>
      <c r="U50" s="12">
        <v>629.79999999999995</v>
      </c>
      <c r="V50" s="12">
        <v>631.4</v>
      </c>
      <c r="W50" s="12">
        <v>626.5</v>
      </c>
      <c r="X50" s="12">
        <v>629.29999999999995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>
        <v>623.6</v>
      </c>
      <c r="AK50" s="12">
        <v>627.79999999999995</v>
      </c>
      <c r="AL50" s="12" t="s">
        <v>12</v>
      </c>
      <c r="AM50" s="12">
        <v>628.4</v>
      </c>
      <c r="AN50" s="12">
        <v>629.9</v>
      </c>
      <c r="AO50" s="12">
        <v>628.70000000000005</v>
      </c>
      <c r="AP50" s="12">
        <v>627.20000000000005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>
        <v>628.79999999999995</v>
      </c>
      <c r="AX50" s="12">
        <v>629.5</v>
      </c>
      <c r="AY50" s="12">
        <v>630.20000000000005</v>
      </c>
      <c r="AZ50" s="12">
        <v>624.9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>
        <v>627.4</v>
      </c>
      <c r="BJ50" s="12">
        <v>626.29999999999995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623.5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White</v>
      </c>
      <c r="B51" t="str">
        <f t="shared" si="1"/>
        <v xml:space="preserve">Anne </v>
      </c>
      <c r="C51" s="12">
        <v>33</v>
      </c>
      <c r="D51" t="s">
        <v>125</v>
      </c>
      <c r="E51" s="12">
        <f>IF(COUNT(N51:BY51)=0,"", COUNT(N51:BY51))</f>
        <v>2</v>
      </c>
      <c r="F51" s="12">
        <f t="shared" si="2"/>
        <v>2</v>
      </c>
      <c r="G51" s="71">
        <f>IFERROR(LARGE((N51:BY51),1),"")</f>
        <v>626.6</v>
      </c>
      <c r="H51" s="71">
        <f>IFERROR(LARGE((N51:BY51),2),"")</f>
        <v>625</v>
      </c>
      <c r="I51" s="71" t="str">
        <f>IFERROR(LARGE((N51:BY51),3),"")</f>
        <v/>
      </c>
      <c r="J51" s="71" t="str">
        <f>IFERROR(LARGE((N51:BY51),4),"")</f>
        <v/>
      </c>
      <c r="K51" s="71" t="str">
        <f>IFERROR(LARGE((N51:BY51),5),"")</f>
        <v/>
      </c>
      <c r="L51" s="72">
        <f t="shared" si="3"/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>
        <v>625</v>
      </c>
      <c r="AP51" s="12">
        <v>626.6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0"/>
        <v>Wytko</v>
      </c>
      <c r="B52" t="str">
        <f t="shared" si="1"/>
        <v xml:space="preserve">Lily </v>
      </c>
      <c r="C52" s="12">
        <v>34</v>
      </c>
      <c r="D52" t="s">
        <v>133</v>
      </c>
      <c r="E52" s="12">
        <f>IF(COUNT(N52:BY52)=0,"", COUNT(N52:BY52))</f>
        <v>4</v>
      </c>
      <c r="F52" s="12">
        <f t="shared" si="2"/>
        <v>4</v>
      </c>
      <c r="G52" s="71">
        <f>IFERROR(LARGE((N52:BY52),1),"")</f>
        <v>628</v>
      </c>
      <c r="H52" s="71">
        <f>IFERROR(LARGE((N52:BY52),2),"")</f>
        <v>623.9</v>
      </c>
      <c r="I52" s="71">
        <f>IFERROR(LARGE((N52:BY52),3),"")</f>
        <v>621.5</v>
      </c>
      <c r="J52" s="71">
        <f>IFERROR(LARGE((N52:BY52),4),"")</f>
        <v>621.29999999999995</v>
      </c>
      <c r="K52" s="71" t="str">
        <f>IFERROR(LARGE((N52:BY52),5),"")</f>
        <v/>
      </c>
      <c r="L52" s="72">
        <f t="shared" si="3"/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>
        <v>628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>
        <v>623.9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>
        <v>621.29999999999995</v>
      </c>
      <c r="BT52" s="12">
        <v>621.5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0"/>
        <v>Zaun</v>
      </c>
      <c r="B53" t="str">
        <f t="shared" si="1"/>
        <v xml:space="preserve">Katie </v>
      </c>
      <c r="C53" s="12">
        <v>6</v>
      </c>
      <c r="D53" t="s">
        <v>88</v>
      </c>
      <c r="E53" s="12">
        <f>IF(COUNT(N53:BY53)=0,"", COUNT(N53:BY53))</f>
        <v>8</v>
      </c>
      <c r="F53" s="12">
        <f t="shared" si="2"/>
        <v>5</v>
      </c>
      <c r="G53" s="71">
        <f>IFERROR(LARGE((N53:BY53),1),"")</f>
        <v>630.9</v>
      </c>
      <c r="H53" s="71">
        <f>IFERROR(LARGE((N53:BY53),2),"")</f>
        <v>630.20000000000005</v>
      </c>
      <c r="I53" s="71">
        <f>IFERROR(LARGE((N53:BY53),3),"")</f>
        <v>630.1</v>
      </c>
      <c r="J53" s="71">
        <f>IFERROR(LARGE((N53:BY53),4),"")</f>
        <v>630.1</v>
      </c>
      <c r="K53" s="71">
        <f>IFERROR(LARGE((N53:BY53),5),"")</f>
        <v>629.29999999999995</v>
      </c>
      <c r="L53" s="72">
        <f t="shared" si="3"/>
        <v>630.11999999999989</v>
      </c>
      <c r="N53" s="12" t="s">
        <v>12</v>
      </c>
      <c r="O53" s="12" t="s">
        <v>12</v>
      </c>
      <c r="P53" s="12">
        <v>626.20000000000005</v>
      </c>
      <c r="Q53" s="12" t="s">
        <v>12</v>
      </c>
      <c r="R53" s="12" t="s">
        <v>12</v>
      </c>
      <c r="S53" s="12" t="s">
        <v>12</v>
      </c>
      <c r="T53" s="12" t="s">
        <v>12</v>
      </c>
      <c r="U53" s="12">
        <v>629.29999999999995</v>
      </c>
      <c r="V53" s="12">
        <v>622.6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>
        <v>630.1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>
        <v>627</v>
      </c>
      <c r="AP53" s="12">
        <v>630.9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>
        <v>630.20000000000005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>
        <v>630.1</v>
      </c>
      <c r="BV53" s="12" t="s">
        <v>12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0"/>
        <v>Zych</v>
      </c>
      <c r="B54" t="str">
        <f t="shared" si="1"/>
        <v xml:space="preserve">Gabriela </v>
      </c>
      <c r="C54" s="12">
        <v>20</v>
      </c>
      <c r="D54" t="s">
        <v>99</v>
      </c>
      <c r="E54" s="12">
        <f>IF(COUNT(N54:BY54)=0,"", COUNT(N54:BY54))</f>
        <v>6</v>
      </c>
      <c r="F54" s="12">
        <f t="shared" si="2"/>
        <v>5</v>
      </c>
      <c r="G54" s="71">
        <f>IFERROR(LARGE((N54:BY54),1),"")</f>
        <v>625.4</v>
      </c>
      <c r="H54" s="71">
        <f>IFERROR(LARGE((N54:BY54),2),"")</f>
        <v>624.9</v>
      </c>
      <c r="I54" s="71">
        <f>IFERROR(LARGE((N54:BY54),3),"")</f>
        <v>623.29999999999995</v>
      </c>
      <c r="J54" s="71">
        <f>IFERROR(LARGE((N54:BY54),4),"")</f>
        <v>622.9</v>
      </c>
      <c r="K54" s="71">
        <f>IFERROR(LARGE((N54:BY54),5),"")</f>
        <v>621.79999999999995</v>
      </c>
      <c r="L54" s="72">
        <f t="shared" si="3"/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>
        <v>625.4</v>
      </c>
      <c r="V54" s="12">
        <v>621.79999999999995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>
        <v>621</v>
      </c>
      <c r="AP54" s="12">
        <v>622.9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>
        <v>624.9</v>
      </c>
      <c r="BT54" s="12">
        <v>623.29999999999995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ref="A55:A72" si="4">IF(D55="","",(RIGHT(D55,LEN(D55)-SEARCH(" ",D55,1))))</f>
        <v/>
      </c>
      <c r="B55" t="str">
        <f t="shared" ref="B55:B72" si="5">IF(D55="","",(LEFT(D55,SEARCH(" ",D55,1))))</f>
        <v/>
      </c>
      <c r="C55" s="12">
        <v>47</v>
      </c>
      <c r="E55" s="12" t="str">
        <f>IF(COUNT(N55:BY55)=0,"", COUNT(N55:BY55))</f>
        <v/>
      </c>
      <c r="F55" s="12" t="str">
        <f t="shared" ref="F55:F72" si="6">_xlfn.IFS(E55="","",E55=1,1,E55=2,2,E55=3,3,E55=4,4,E55=5,5,E55&gt;5,5)</f>
        <v/>
      </c>
      <c r="G55" s="71" t="str">
        <f>IFERROR(LARGE((N55:BY55),1),"")</f>
        <v/>
      </c>
      <c r="H55" s="71" t="str">
        <f>IFERROR(LARGE((N55:BY55),2),"")</f>
        <v/>
      </c>
      <c r="I55" s="71" t="str">
        <f>IFERROR(LARGE((N55:BY55),3),"")</f>
        <v/>
      </c>
      <c r="J55" s="71" t="str">
        <f>IFERROR(LARGE((N55:BY55),4),"")</f>
        <v/>
      </c>
      <c r="K55" s="71" t="str">
        <f>IFERROR(LARGE((N55:BY55),5),"")</f>
        <v/>
      </c>
      <c r="L55" s="72" t="str">
        <f t="shared" ref="L55:L72" si="7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4"/>
        <v/>
      </c>
      <c r="B56" t="str">
        <f t="shared" si="5"/>
        <v/>
      </c>
      <c r="C56" s="12">
        <v>48</v>
      </c>
      <c r="E56" s="12" t="str">
        <f>IF(COUNT(N56:BY56)=0,"", COUNT(N56:BY56))</f>
        <v/>
      </c>
      <c r="F56" s="12" t="str">
        <f t="shared" si="6"/>
        <v/>
      </c>
      <c r="G56" s="71" t="str">
        <f>IFERROR(LARGE((N56:BY56),1),"")</f>
        <v/>
      </c>
      <c r="H56" s="71" t="str">
        <f>IFERROR(LARGE((N56:BY56),2),"")</f>
        <v/>
      </c>
      <c r="I56" s="71" t="str">
        <f>IFERROR(LARGE((N56:BY56),3),"")</f>
        <v/>
      </c>
      <c r="J56" s="71" t="str">
        <f>IFERROR(LARGE((N56:BY56),4),"")</f>
        <v/>
      </c>
      <c r="K56" s="71" t="str">
        <f>IFERROR(LARGE((N56:BY56),5),"")</f>
        <v/>
      </c>
      <c r="L56" s="72" t="str">
        <f t="shared" si="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si="4"/>
        <v/>
      </c>
      <c r="B57" t="str">
        <f t="shared" si="5"/>
        <v/>
      </c>
      <c r="C57" s="12">
        <v>49</v>
      </c>
      <c r="E57" s="12" t="str">
        <f>IF(COUNT(N57:BY57)=0,"", COUNT(N57:BY57))</f>
        <v/>
      </c>
      <c r="F57" s="12" t="str">
        <f t="shared" si="6"/>
        <v/>
      </c>
      <c r="G57" s="71" t="str">
        <f>IFERROR(LARGE((N57:BY57),1),"")</f>
        <v/>
      </c>
      <c r="H57" s="71" t="str">
        <f>IFERROR(LARGE((N57:BY57),2),"")</f>
        <v/>
      </c>
      <c r="I57" s="71" t="str">
        <f>IFERROR(LARGE((N57:BY57),3),"")</f>
        <v/>
      </c>
      <c r="J57" s="71" t="str">
        <f>IFERROR(LARGE((N57:BY57),4),"")</f>
        <v/>
      </c>
      <c r="K57" s="71" t="str">
        <f>IFERROR(LARGE((N57:BY57),5),"")</f>
        <v/>
      </c>
      <c r="L57" s="72" t="str">
        <f t="shared" si="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si="4"/>
        <v/>
      </c>
      <c r="B58" t="str">
        <f t="shared" si="5"/>
        <v/>
      </c>
      <c r="C58" s="12">
        <v>50</v>
      </c>
      <c r="E58" s="12" t="str">
        <f>IF(COUNT(N58:BY58)=0,"", COUNT(N58:BY58))</f>
        <v/>
      </c>
      <c r="F58" s="12" t="str">
        <f t="shared" si="6"/>
        <v/>
      </c>
      <c r="G58" s="71" t="str">
        <f>IFERROR(LARGE((N58:BY58),1),"")</f>
        <v/>
      </c>
      <c r="H58" s="71" t="str">
        <f>IFERROR(LARGE((N58:BY58),2),"")</f>
        <v/>
      </c>
      <c r="I58" s="71" t="str">
        <f>IFERROR(LARGE((N58:BY58),3),"")</f>
        <v/>
      </c>
      <c r="J58" s="71" t="str">
        <f>IFERROR(LARGE((N58:BY58),4),"")</f>
        <v/>
      </c>
      <c r="K58" s="71" t="str">
        <f>IFERROR(LARGE((N58:BY58),5),"")</f>
        <v/>
      </c>
      <c r="L58" s="72" t="str">
        <f t="shared" si="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4"/>
        <v/>
      </c>
      <c r="B59" t="str">
        <f t="shared" si="5"/>
        <v/>
      </c>
      <c r="C59" s="12">
        <v>51</v>
      </c>
      <c r="E59" s="12" t="str">
        <f>IF(COUNT(N59:BY59)=0,"", COUNT(N59:BY59))</f>
        <v/>
      </c>
      <c r="F59" s="12" t="str">
        <f t="shared" si="6"/>
        <v/>
      </c>
      <c r="G59" s="71" t="str">
        <f>IFERROR(LARGE((N59:BY59),1),"")</f>
        <v/>
      </c>
      <c r="H59" s="71" t="str">
        <f>IFERROR(LARGE((N59:BY59),2),"")</f>
        <v/>
      </c>
      <c r="I59" s="71" t="str">
        <f>IFERROR(LARGE((N59:BY59),3),"")</f>
        <v/>
      </c>
      <c r="J59" s="71" t="str">
        <f>IFERROR(LARGE((N59:BY59),4),"")</f>
        <v/>
      </c>
      <c r="K59" s="71" t="str">
        <f>IFERROR(LARGE((N59:BY59),5),"")</f>
        <v/>
      </c>
      <c r="L59" s="72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4"/>
        <v/>
      </c>
      <c r="B60" t="str">
        <f t="shared" si="5"/>
        <v/>
      </c>
      <c r="C60" s="12">
        <v>52</v>
      </c>
      <c r="E60" s="12" t="str">
        <f>IF(COUNT(N60:BY60)=0,"", COUNT(N60:BY60))</f>
        <v/>
      </c>
      <c r="F60" s="12" t="str">
        <f t="shared" si="6"/>
        <v/>
      </c>
      <c r="G60" s="71" t="str">
        <f>IFERROR(LARGE((N60:BY60),1),"")</f>
        <v/>
      </c>
      <c r="H60" s="71" t="str">
        <f>IFERROR(LARGE((N60:BY60),2),"")</f>
        <v/>
      </c>
      <c r="I60" s="71" t="str">
        <f>IFERROR(LARGE((N60:BY60),3),"")</f>
        <v/>
      </c>
      <c r="J60" s="71" t="str">
        <f>IFERROR(LARGE((N60:BY60),4),"")</f>
        <v/>
      </c>
      <c r="K60" s="71" t="str">
        <f>IFERROR(LARGE((N60:BY60),5),"")</f>
        <v/>
      </c>
      <c r="L60" s="72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4"/>
        <v/>
      </c>
      <c r="B61" t="str">
        <f t="shared" si="5"/>
        <v/>
      </c>
      <c r="C61" s="12">
        <v>53</v>
      </c>
      <c r="E61" s="12" t="str">
        <f>IF(COUNT(N61:BY61)=0,"", COUNT(N61:BY61))</f>
        <v/>
      </c>
      <c r="F61" s="12" t="str">
        <f t="shared" si="6"/>
        <v/>
      </c>
      <c r="G61" s="71" t="str">
        <f>IFERROR(LARGE((N61:BY61),1),"")</f>
        <v/>
      </c>
      <c r="H61" s="71" t="str">
        <f>IFERROR(LARGE((N61:BY61),2),"")</f>
        <v/>
      </c>
      <c r="I61" s="71" t="str">
        <f>IFERROR(LARGE((N61:BY61),3),"")</f>
        <v/>
      </c>
      <c r="J61" s="71" t="str">
        <f>IFERROR(LARGE((N61:BY61),4),"")</f>
        <v/>
      </c>
      <c r="K61" s="71" t="str">
        <f>IFERROR(LARGE((N61:BY61),5),"")</f>
        <v/>
      </c>
      <c r="L61" s="72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4"/>
        <v/>
      </c>
      <c r="B62" t="str">
        <f t="shared" si="5"/>
        <v/>
      </c>
      <c r="C62" s="12">
        <v>54</v>
      </c>
      <c r="E62" s="12" t="str">
        <f>IF(COUNT(N62:BY62)=0,"", COUNT(N62:BY62))</f>
        <v/>
      </c>
      <c r="F62" s="12" t="str">
        <f t="shared" si="6"/>
        <v/>
      </c>
      <c r="G62" s="71" t="str">
        <f>IFERROR(LARGE((N62:BY62),1),"")</f>
        <v/>
      </c>
      <c r="H62" s="71" t="str">
        <f>IFERROR(LARGE((N62:BY62),2),"")</f>
        <v/>
      </c>
      <c r="I62" s="71" t="str">
        <f>IFERROR(LARGE((N62:BY62),3),"")</f>
        <v/>
      </c>
      <c r="J62" s="71" t="str">
        <f>IFERROR(LARGE((N62:BY62),4),"")</f>
        <v/>
      </c>
      <c r="K62" s="71" t="str">
        <f>IFERROR(LARGE((N62:BY62),5),"")</f>
        <v/>
      </c>
      <c r="L62" s="7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4"/>
        <v/>
      </c>
      <c r="B63" t="str">
        <f t="shared" si="5"/>
        <v/>
      </c>
      <c r="C63" s="12">
        <v>55</v>
      </c>
      <c r="E63" s="12" t="str">
        <f>IF(COUNT(N63:BY63)=0,"", COUNT(N63:BY63))</f>
        <v/>
      </c>
      <c r="F63" s="12" t="str">
        <f t="shared" si="6"/>
        <v/>
      </c>
      <c r="G63" s="71" t="str">
        <f>IFERROR(LARGE((N63:BY63),1),"")</f>
        <v/>
      </c>
      <c r="H63" s="71" t="str">
        <f>IFERROR(LARGE((N63:BY63),2),"")</f>
        <v/>
      </c>
      <c r="I63" s="71" t="str">
        <f>IFERROR(LARGE((N63:BY63),3),"")</f>
        <v/>
      </c>
      <c r="J63" s="71" t="str">
        <f>IFERROR(LARGE((N63:BY63),4),"")</f>
        <v/>
      </c>
      <c r="K63" s="71" t="str">
        <f>IFERROR(LARGE((N63:BY63),5),"")</f>
        <v/>
      </c>
      <c r="L63" s="72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4"/>
        <v/>
      </c>
      <c r="B64" t="str">
        <f t="shared" si="5"/>
        <v/>
      </c>
      <c r="C64" s="12">
        <v>56</v>
      </c>
      <c r="E64" s="12" t="str">
        <f>IF(COUNT(N64:BY64)=0,"", COUNT(N64:BY64))</f>
        <v/>
      </c>
      <c r="F64" s="12" t="str">
        <f t="shared" si="6"/>
        <v/>
      </c>
      <c r="G64" s="71" t="str">
        <f>IFERROR(LARGE((N64:BY64),1),"")</f>
        <v/>
      </c>
      <c r="H64" s="71" t="str">
        <f>IFERROR(LARGE((N64:BY64),2),"")</f>
        <v/>
      </c>
      <c r="I64" s="71" t="str">
        <f>IFERROR(LARGE((N64:BY64),3),"")</f>
        <v/>
      </c>
      <c r="J64" s="71" t="str">
        <f>IFERROR(LARGE((N64:BY64),4),"")</f>
        <v/>
      </c>
      <c r="K64" s="71" t="str">
        <f>IFERROR(LARGE((N64:BY64),5),"")</f>
        <v/>
      </c>
      <c r="L64" s="72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4"/>
        <v/>
      </c>
      <c r="B65" t="str">
        <f t="shared" si="5"/>
        <v/>
      </c>
      <c r="C65" s="12">
        <v>57</v>
      </c>
      <c r="E65" s="12" t="str">
        <f>IF(COUNT(N65:BY65)=0,"", COUNT(N65:BY65))</f>
        <v/>
      </c>
      <c r="F65" s="12" t="str">
        <f t="shared" si="6"/>
        <v/>
      </c>
      <c r="G65" s="71" t="str">
        <f>IFERROR(LARGE((N65:BY65),1),"")</f>
        <v/>
      </c>
      <c r="H65" s="71" t="str">
        <f>IFERROR(LARGE((N65:BY65),2),"")</f>
        <v/>
      </c>
      <c r="I65" s="71" t="str">
        <f>IFERROR(LARGE((N65:BY65),3),"")</f>
        <v/>
      </c>
      <c r="J65" s="71" t="str">
        <f>IFERROR(LARGE((N65:BY65),4),"")</f>
        <v/>
      </c>
      <c r="K65" s="71" t="str">
        <f>IFERROR(LARGE((N65:BY65),5),"")</f>
        <v/>
      </c>
      <c r="L65" s="72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4"/>
        <v/>
      </c>
      <c r="B66" t="str">
        <f t="shared" si="5"/>
        <v/>
      </c>
      <c r="C66" s="12">
        <v>58</v>
      </c>
      <c r="E66" s="12" t="str">
        <f>IF(COUNT(N66:BY66)=0,"", COUNT(N66:BY66))</f>
        <v/>
      </c>
      <c r="F66" s="12" t="str">
        <f t="shared" si="6"/>
        <v/>
      </c>
      <c r="G66" s="71" t="str">
        <f>IFERROR(LARGE((N66:BY66),1),"")</f>
        <v/>
      </c>
      <c r="H66" s="71" t="str">
        <f>IFERROR(LARGE((N66:BY66),2),"")</f>
        <v/>
      </c>
      <c r="I66" s="71" t="str">
        <f>IFERROR(LARGE((N66:BY66),3),"")</f>
        <v/>
      </c>
      <c r="J66" s="71" t="str">
        <f>IFERROR(LARGE((N66:BY66),4),"")</f>
        <v/>
      </c>
      <c r="K66" s="71" t="str">
        <f>IFERROR(LARGE((N66:BY66),5),"")</f>
        <v/>
      </c>
      <c r="L66" s="72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4"/>
        <v/>
      </c>
      <c r="B67" t="str">
        <f t="shared" si="5"/>
        <v/>
      </c>
      <c r="C67" s="12">
        <v>59</v>
      </c>
      <c r="E67" s="12" t="str">
        <f>IF(COUNT(N67:BY67)=0,"", COUNT(N67:BY67))</f>
        <v/>
      </c>
      <c r="F67" s="12" t="str">
        <f t="shared" si="6"/>
        <v/>
      </c>
      <c r="G67" s="71" t="str">
        <f>IFERROR(LARGE((N67:BY67),1),"")</f>
        <v/>
      </c>
      <c r="H67" s="71" t="str">
        <f>IFERROR(LARGE((N67:BY67),2),"")</f>
        <v/>
      </c>
      <c r="I67" s="71" t="str">
        <f>IFERROR(LARGE((N67:BY67),3),"")</f>
        <v/>
      </c>
      <c r="J67" s="71" t="str">
        <f>IFERROR(LARGE((N67:BY67),4),"")</f>
        <v/>
      </c>
      <c r="K67" s="71" t="str">
        <f>IFERROR(LARGE((N67:BY67),5),"")</f>
        <v/>
      </c>
      <c r="L67" s="72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4"/>
        <v/>
      </c>
      <c r="B68" t="str">
        <f t="shared" si="5"/>
        <v/>
      </c>
      <c r="C68" s="12">
        <v>60</v>
      </c>
      <c r="E68" s="12" t="str">
        <f>IF(COUNT(N68:BY68)=0,"", COUNT(N68:BY68))</f>
        <v/>
      </c>
      <c r="F68" s="12" t="str">
        <f t="shared" si="6"/>
        <v/>
      </c>
      <c r="G68" s="71" t="str">
        <f>IFERROR(LARGE((N68:BY68),1),"")</f>
        <v/>
      </c>
      <c r="H68" s="71" t="str">
        <f>IFERROR(LARGE((N68:BY68),2),"")</f>
        <v/>
      </c>
      <c r="I68" s="71" t="str">
        <f>IFERROR(LARGE((N68:BY68),3),"")</f>
        <v/>
      </c>
      <c r="J68" s="71" t="str">
        <f>IFERROR(LARGE((N68:BY68),4),"")</f>
        <v/>
      </c>
      <c r="K68" s="71" t="str">
        <f>IFERROR(LARGE((N68:BY68),5),"")</f>
        <v/>
      </c>
      <c r="L68" s="72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4"/>
        <v/>
      </c>
      <c r="B69" t="str">
        <f t="shared" si="5"/>
        <v/>
      </c>
      <c r="C69" s="12">
        <v>61</v>
      </c>
      <c r="E69" s="12" t="str">
        <f>IF(COUNT(N69:BY69)=0,"", COUNT(N69:BY69))</f>
        <v/>
      </c>
      <c r="F69" s="12" t="str">
        <f t="shared" si="6"/>
        <v/>
      </c>
      <c r="G69" s="71" t="str">
        <f>IFERROR(LARGE((N69:BY69),1),"")</f>
        <v/>
      </c>
      <c r="H69" s="71" t="str">
        <f>IFERROR(LARGE((N69:BY69),2),"")</f>
        <v/>
      </c>
      <c r="I69" s="71" t="str">
        <f>IFERROR(LARGE((N69:BY69),3),"")</f>
        <v/>
      </c>
      <c r="J69" s="71" t="str">
        <f>IFERROR(LARGE((N69:BY69),4),"")</f>
        <v/>
      </c>
      <c r="K69" s="71" t="str">
        <f>IFERROR(LARGE((N69:BY69),5),"")</f>
        <v/>
      </c>
      <c r="L69" s="72" t="str">
        <f t="shared" si="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4"/>
        <v/>
      </c>
      <c r="B70" t="str">
        <f t="shared" si="5"/>
        <v/>
      </c>
      <c r="C70" s="12">
        <v>62</v>
      </c>
      <c r="E70" s="12" t="str">
        <f>IF(COUNT(N70:BY70)=0,"", COUNT(N70:BY70))</f>
        <v/>
      </c>
      <c r="F70" s="12" t="str">
        <f t="shared" si="6"/>
        <v/>
      </c>
      <c r="G70" s="71" t="str">
        <f>IFERROR(LARGE((N70:BY70),1),"")</f>
        <v/>
      </c>
      <c r="H70" s="71" t="str">
        <f>IFERROR(LARGE((N70:BY70),2),"")</f>
        <v/>
      </c>
      <c r="I70" s="71" t="str">
        <f>IFERROR(LARGE((N70:BY70),3),"")</f>
        <v/>
      </c>
      <c r="J70" s="71" t="str">
        <f>IFERROR(LARGE((N70:BY70),4),"")</f>
        <v/>
      </c>
      <c r="K70" s="71" t="str">
        <f>IFERROR(LARGE((N70:BY70),5),"")</f>
        <v/>
      </c>
      <c r="L70" s="72" t="str">
        <f t="shared" si="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4"/>
        <v/>
      </c>
      <c r="B71" t="str">
        <f t="shared" si="5"/>
        <v/>
      </c>
      <c r="C71" s="12">
        <v>63</v>
      </c>
      <c r="E71" s="12" t="str">
        <f>IF(COUNT(N71:BY71)=0,"", COUNT(N71:BY71))</f>
        <v/>
      </c>
      <c r="F71" s="12" t="str">
        <f t="shared" si="6"/>
        <v/>
      </c>
      <c r="G71" s="71" t="str">
        <f>IFERROR(LARGE((N71:BY71),1),"")</f>
        <v/>
      </c>
      <c r="H71" s="71" t="str">
        <f>IFERROR(LARGE((N71:BY71),2),"")</f>
        <v/>
      </c>
      <c r="I71" s="71" t="str">
        <f>IFERROR(LARGE((N71:BY71),3),"")</f>
        <v/>
      </c>
      <c r="J71" s="71" t="str">
        <f>IFERROR(LARGE((N71:BY71),4),"")</f>
        <v/>
      </c>
      <c r="K71" s="71" t="str">
        <f>IFERROR(LARGE((N71:BY71),5),"")</f>
        <v/>
      </c>
      <c r="L71" s="72" t="str">
        <f t="shared" si="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4"/>
        <v/>
      </c>
      <c r="B72" t="str">
        <f t="shared" si="5"/>
        <v/>
      </c>
      <c r="C72" s="12">
        <v>64</v>
      </c>
      <c r="E72" s="12" t="str">
        <f>IF(COUNT(N72:BY72)=0,"", COUNT(N72:BY72))</f>
        <v/>
      </c>
      <c r="F72" s="12" t="str">
        <f t="shared" si="6"/>
        <v/>
      </c>
      <c r="G72" s="71" t="str">
        <f>IFERROR(LARGE((N72:BY72),1),"")</f>
        <v/>
      </c>
      <c r="H72" s="71" t="str">
        <f>IFERROR(LARGE((N72:BY72),2),"")</f>
        <v/>
      </c>
      <c r="I72" s="71" t="str">
        <f>IFERROR(LARGE((N72:BY72),3),"")</f>
        <v/>
      </c>
      <c r="J72" s="71" t="str">
        <f>IFERROR(LARGE((N72:BY72),4),"")</f>
        <v/>
      </c>
      <c r="K72" s="71" t="str">
        <f>IFERROR(LARGE((N72:BY72),5),"")</f>
        <v/>
      </c>
      <c r="L72" s="72" t="str">
        <f t="shared" si="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8">IF(D73="","",(RIGHT(D73,LEN(D73)-SEARCH(" ",D73,1))))</f>
        <v/>
      </c>
      <c r="B73" t="str">
        <f t="shared" ref="B73:B83" si="9">IF(D73="","",(LEFT(D73,SEARCH(" ",D73,1))))</f>
        <v/>
      </c>
      <c r="C73" s="12">
        <v>65</v>
      </c>
      <c r="E73" s="12" t="str">
        <f>IF(COUNT(N73:BY73)=0,"", COUNT(N73:BY73))</f>
        <v/>
      </c>
      <c r="F73" s="12" t="str">
        <f t="shared" ref="F73:F83" si="10">_xlfn.IFS(E73="","",E73=1,1,E73=2,2,E73=3,3,E73=4,4,E73=5,5,E73&gt;5,5)</f>
        <v/>
      </c>
      <c r="G73" s="71" t="str">
        <f>IFERROR(LARGE((N73:BY73),1),"")</f>
        <v/>
      </c>
      <c r="H73" s="71" t="str">
        <f>IFERROR(LARGE((N73:BY73),2),"")</f>
        <v/>
      </c>
      <c r="I73" s="71" t="str">
        <f>IFERROR(LARGE((N73:BY73),3),"")</f>
        <v/>
      </c>
      <c r="J73" s="71" t="str">
        <f>IFERROR(LARGE((N73:BY73),4),"")</f>
        <v/>
      </c>
      <c r="K73" s="71" t="str">
        <f>IFERROR(LARGE((N73:BY73),5),"")</f>
        <v/>
      </c>
      <c r="L73" s="72" t="str">
        <f t="shared" ref="L73:L83" si="11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8"/>
        <v/>
      </c>
      <c r="B74" t="str">
        <f t="shared" si="9"/>
        <v/>
      </c>
      <c r="C74" s="12">
        <v>66</v>
      </c>
      <c r="E74" s="12" t="str">
        <f>IF(COUNT(N74:BY74)=0,"", COUNT(N74:BY74))</f>
        <v/>
      </c>
      <c r="F74" s="12" t="str">
        <f t="shared" si="10"/>
        <v/>
      </c>
      <c r="G74" s="71" t="str">
        <f>IFERROR(LARGE((N74:BY74),1),"")</f>
        <v/>
      </c>
      <c r="H74" s="71" t="str">
        <f>IFERROR(LARGE((N74:BY74),2),"")</f>
        <v/>
      </c>
      <c r="I74" s="71" t="str">
        <f>IFERROR(LARGE((N74:BY74),3),"")</f>
        <v/>
      </c>
      <c r="J74" s="71" t="str">
        <f>IFERROR(LARGE((N74:BY74),4),"")</f>
        <v/>
      </c>
      <c r="K74" s="71" t="str">
        <f>IFERROR(LARGE((N74:BY74),5),"")</f>
        <v/>
      </c>
      <c r="L74" s="72" t="str">
        <f t="shared" si="11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8"/>
        <v/>
      </c>
      <c r="B75" t="str">
        <f t="shared" si="9"/>
        <v/>
      </c>
      <c r="C75" s="12">
        <v>67</v>
      </c>
      <c r="E75" s="12" t="str">
        <f>IF(COUNT(N75:BY75)=0,"", COUNT(N75:BY75))</f>
        <v/>
      </c>
      <c r="F75" s="12" t="str">
        <f t="shared" si="10"/>
        <v/>
      </c>
      <c r="G75" s="71" t="str">
        <f>IFERROR(LARGE((N75:BY75),1),"")</f>
        <v/>
      </c>
      <c r="H75" s="71" t="str">
        <f>IFERROR(LARGE((N75:BY75),2),"")</f>
        <v/>
      </c>
      <c r="I75" s="71" t="str">
        <f>IFERROR(LARGE((N75:BY75),3),"")</f>
        <v/>
      </c>
      <c r="J75" s="71" t="str">
        <f>IFERROR(LARGE((N75:BY75),4),"")</f>
        <v/>
      </c>
      <c r="K75" s="71" t="str">
        <f>IFERROR(LARGE((N75:BY75),5),"")</f>
        <v/>
      </c>
      <c r="L75" s="72" t="str">
        <f t="shared" si="11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8"/>
        <v/>
      </c>
      <c r="B76" t="str">
        <f t="shared" si="9"/>
        <v/>
      </c>
      <c r="C76" s="12">
        <v>68</v>
      </c>
      <c r="E76" s="12" t="str">
        <f>IF(COUNT(N76:BY76)=0,"", COUNT(N76:BY76))</f>
        <v/>
      </c>
      <c r="F76" s="12" t="str">
        <f t="shared" si="10"/>
        <v/>
      </c>
      <c r="G76" s="71" t="str">
        <f>IFERROR(LARGE((N76:BY76),1),"")</f>
        <v/>
      </c>
      <c r="H76" s="71" t="str">
        <f>IFERROR(LARGE((N76:BY76),2),"")</f>
        <v/>
      </c>
      <c r="I76" s="71" t="str">
        <f>IFERROR(LARGE((N76:BY76),3),"")</f>
        <v/>
      </c>
      <c r="J76" s="71" t="str">
        <f>IFERROR(LARGE((N76:BY76),4),"")</f>
        <v/>
      </c>
      <c r="K76" s="71" t="str">
        <f>IFERROR(LARGE((N76:BY76),5),"")</f>
        <v/>
      </c>
      <c r="L76" s="72" t="str">
        <f t="shared" si="11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8"/>
        <v/>
      </c>
      <c r="B77" t="str">
        <f t="shared" si="9"/>
        <v/>
      </c>
      <c r="C77" s="12">
        <v>69</v>
      </c>
      <c r="E77" s="12" t="str">
        <f>IF(COUNT(N77:BY77)=0,"", COUNT(N77:BY77))</f>
        <v/>
      </c>
      <c r="F77" s="12" t="str">
        <f t="shared" si="10"/>
        <v/>
      </c>
      <c r="G77" s="71" t="str">
        <f>IFERROR(LARGE((N77:BY77),1),"")</f>
        <v/>
      </c>
      <c r="H77" s="71" t="str">
        <f>IFERROR(LARGE((N77:BY77),2),"")</f>
        <v/>
      </c>
      <c r="I77" s="71" t="str">
        <f>IFERROR(LARGE((N77:BY77),3),"")</f>
        <v/>
      </c>
      <c r="J77" s="71" t="str">
        <f>IFERROR(LARGE((N77:BY77),4),"")</f>
        <v/>
      </c>
      <c r="K77" s="71" t="str">
        <f>IFERROR(LARGE((N77:BY77),5),"")</f>
        <v/>
      </c>
      <c r="L77" s="72" t="str">
        <f t="shared" si="11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8"/>
        <v/>
      </c>
      <c r="B78" t="str">
        <f t="shared" si="9"/>
        <v/>
      </c>
      <c r="C78" s="12">
        <v>70</v>
      </c>
      <c r="E78" s="12" t="str">
        <f>IF(COUNT(N78:BY78)=0,"", COUNT(N78:BY78))</f>
        <v/>
      </c>
      <c r="F78" s="12" t="str">
        <f t="shared" si="10"/>
        <v/>
      </c>
      <c r="G78" s="71" t="str">
        <f>IFERROR(LARGE((N78:BY78),1),"")</f>
        <v/>
      </c>
      <c r="H78" s="71" t="str">
        <f>IFERROR(LARGE((N78:BY78),2),"")</f>
        <v/>
      </c>
      <c r="I78" s="71" t="str">
        <f>IFERROR(LARGE((N78:BY78),3),"")</f>
        <v/>
      </c>
      <c r="J78" s="71" t="str">
        <f t="shared" ref="J78:J83" si="12">IFERROR(LARGE((N78:BY78),4),"")</f>
        <v/>
      </c>
      <c r="K78" s="71" t="str">
        <f>IFERROR(LARGE((N78:BY78),5),"")</f>
        <v/>
      </c>
      <c r="L78" s="72" t="str">
        <f t="shared" si="11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8"/>
        <v/>
      </c>
      <c r="B79" t="str">
        <f t="shared" si="9"/>
        <v/>
      </c>
      <c r="C79" s="12">
        <v>71</v>
      </c>
      <c r="E79" s="12" t="str">
        <f>IF(COUNT(N79:BY79)=0,"", COUNT(N79:BY79))</f>
        <v/>
      </c>
      <c r="F79" s="12" t="str">
        <f t="shared" si="10"/>
        <v/>
      </c>
      <c r="G79" s="71" t="str">
        <f>IFERROR(LARGE((N79:BY79),1),"")</f>
        <v/>
      </c>
      <c r="H79" s="71" t="str">
        <f>IFERROR(LARGE((N79:BY79),2),"")</f>
        <v/>
      </c>
      <c r="I79" s="71" t="str">
        <f>IFERROR(LARGE((N79:BY79),3),"")</f>
        <v/>
      </c>
      <c r="J79" s="71" t="str">
        <f t="shared" si="12"/>
        <v/>
      </c>
      <c r="K79" s="71" t="str">
        <f>IFERROR(LARGE((N79:BY79),5),"")</f>
        <v/>
      </c>
      <c r="L79" s="72" t="str">
        <f t="shared" si="11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8"/>
        <v/>
      </c>
      <c r="B80" t="str">
        <f t="shared" si="9"/>
        <v/>
      </c>
      <c r="C80" s="12">
        <v>72</v>
      </c>
      <c r="E80" s="12" t="str">
        <f>IF(COUNT(N80:BY80)=0,"", COUNT(N80:BY80))</f>
        <v/>
      </c>
      <c r="F80" s="12" t="str">
        <f t="shared" si="10"/>
        <v/>
      </c>
      <c r="G80" s="71" t="str">
        <f>IFERROR(LARGE((N80:BY80),1),"")</f>
        <v/>
      </c>
      <c r="H80" s="71" t="str">
        <f>IFERROR(LARGE((N80:BY80),2),"")</f>
        <v/>
      </c>
      <c r="I80" s="71" t="str">
        <f>IFERROR(LARGE((N80:BY80),3),"")</f>
        <v/>
      </c>
      <c r="J80" s="71" t="str">
        <f t="shared" si="12"/>
        <v/>
      </c>
      <c r="K80" s="71" t="str">
        <f>IFERROR(LARGE((N80:BY80),5),"")</f>
        <v/>
      </c>
      <c r="L80" s="72" t="str">
        <f t="shared" si="11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8"/>
        <v/>
      </c>
      <c r="B81" t="str">
        <f t="shared" si="9"/>
        <v/>
      </c>
      <c r="C81" s="12">
        <v>73</v>
      </c>
      <c r="E81" s="12" t="str">
        <f>IF(COUNT(N81:BY81)=0,"", COUNT(N81:BY81))</f>
        <v/>
      </c>
      <c r="F81" s="12" t="str">
        <f t="shared" si="10"/>
        <v/>
      </c>
      <c r="G81" s="71" t="str">
        <f>IFERROR(LARGE((N81:BY81),1),"")</f>
        <v/>
      </c>
      <c r="H81" s="71" t="str">
        <f>IFERROR(LARGE((N81:BY81),2),"")</f>
        <v/>
      </c>
      <c r="I81" s="71" t="str">
        <f>IFERROR(LARGE((N81:BY81),3),"")</f>
        <v/>
      </c>
      <c r="J81" s="71" t="str">
        <f t="shared" si="12"/>
        <v/>
      </c>
      <c r="K81" s="71" t="str">
        <f>IFERROR(LARGE((N81:BY81),5),"")</f>
        <v/>
      </c>
      <c r="L81" s="72" t="str">
        <f t="shared" si="11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8"/>
        <v/>
      </c>
      <c r="B82" t="str">
        <f t="shared" si="9"/>
        <v/>
      </c>
      <c r="C82" s="12">
        <v>74</v>
      </c>
      <c r="E82" s="12" t="str">
        <f>IF(COUNT(N82:BY82)=0,"", COUNT(N82:BY82))</f>
        <v/>
      </c>
      <c r="F82" s="12" t="str">
        <f t="shared" si="10"/>
        <v/>
      </c>
      <c r="G82" s="71" t="str">
        <f>IFERROR(LARGE((N82:BY82),1),"")</f>
        <v/>
      </c>
      <c r="H82" s="71" t="str">
        <f>IFERROR(LARGE((N82:BY82),2),"")</f>
        <v/>
      </c>
      <c r="I82" s="71" t="str">
        <f>IFERROR(LARGE((N82:BY82),3),"")</f>
        <v/>
      </c>
      <c r="J82" s="71" t="str">
        <f t="shared" si="12"/>
        <v/>
      </c>
      <c r="K82" s="71" t="str">
        <f>IFERROR(LARGE((N82:BY82),5),"")</f>
        <v/>
      </c>
      <c r="L82" s="72" t="str">
        <f t="shared" si="11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8"/>
        <v/>
      </c>
      <c r="B83" t="str">
        <f t="shared" si="9"/>
        <v/>
      </c>
      <c r="C83" s="12">
        <v>75</v>
      </c>
      <c r="E83" s="12" t="str">
        <f>IF(COUNT(N83:BY83)=0,"", COUNT(N83:BY83))</f>
        <v/>
      </c>
      <c r="F83" s="12" t="str">
        <f t="shared" si="10"/>
        <v/>
      </c>
      <c r="G83" s="71" t="str">
        <f>IFERROR(LARGE((N83:BY83),1),"")</f>
        <v/>
      </c>
      <c r="H83" s="71" t="str">
        <f>IFERROR(LARGE((N83:BY83),2),"")</f>
        <v/>
      </c>
      <c r="I83" s="71" t="str">
        <f>IFERROR(LARGE((N83:BY83),3),"")</f>
        <v/>
      </c>
      <c r="J83" s="71" t="str">
        <f t="shared" si="12"/>
        <v/>
      </c>
      <c r="K83" s="71" t="str">
        <f>IFERROR(LARGE((N83:BY83),5),"")</f>
        <v/>
      </c>
      <c r="L83" s="72" t="str">
        <f t="shared" si="11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69" priority="1" operator="containsText" text="Score">
      <formula>NOT(ISERROR(SEARCH("Score",N14)))</formula>
    </cfRule>
    <cfRule type="cellIs" dxfId="68" priority="2" operator="greaterThanOrEqual">
      <formula>$K14</formula>
    </cfRule>
    <cfRule type="cellIs" dxfId="6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T4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6" ht="18.5" x14ac:dyDescent="0.45">
      <c r="B1" s="1" t="s">
        <v>0</v>
      </c>
    </row>
    <row r="2" spans="1:46" ht="18.5" x14ac:dyDescent="0.45">
      <c r="B2" s="1" t="s">
        <v>33</v>
      </c>
    </row>
    <row r="3" spans="1:46" x14ac:dyDescent="0.35">
      <c r="B3" s="2" t="str">
        <f>Summary!B2</f>
        <v>May 1, 2025</v>
      </c>
    </row>
    <row r="5" spans="1:46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6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6" x14ac:dyDescent="0.35">
      <c r="B7" s="100" t="s">
        <v>4</v>
      </c>
      <c r="C7" s="100"/>
      <c r="D7" s="100"/>
      <c r="E7" s="101"/>
      <c r="F7" s="52">
        <v>583</v>
      </c>
      <c r="I7" s="5"/>
    </row>
    <row r="10" spans="1:46" ht="18.5" x14ac:dyDescent="0.45">
      <c r="C10" s="7" t="s">
        <v>5</v>
      </c>
    </row>
    <row r="11" spans="1:46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</row>
    <row r="12" spans="1:46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42</v>
      </c>
      <c r="AA12" s="64" t="s">
        <v>42</v>
      </c>
      <c r="AB12" s="64" t="s">
        <v>42</v>
      </c>
      <c r="AC12" s="64" t="s">
        <v>43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39</v>
      </c>
      <c r="AK12" s="64" t="s">
        <v>39</v>
      </c>
      <c r="AL12" s="64" t="s">
        <v>171</v>
      </c>
      <c r="AM12" s="64" t="s">
        <v>171</v>
      </c>
      <c r="AN12" s="64" t="s">
        <v>171</v>
      </c>
      <c r="AO12" s="64" t="s">
        <v>171</v>
      </c>
      <c r="AP12" s="64" t="s">
        <v>171</v>
      </c>
      <c r="AQ12" s="64" t="s">
        <v>16</v>
      </c>
      <c r="AR12" s="64" t="s">
        <v>16</v>
      </c>
      <c r="AS12" s="64" t="s">
        <v>16</v>
      </c>
      <c r="AT12" s="64" t="s">
        <v>16</v>
      </c>
    </row>
    <row r="13" spans="1:46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111</v>
      </c>
      <c r="Q13" s="64" t="s">
        <v>112</v>
      </c>
      <c r="R13" s="64" t="s">
        <v>49</v>
      </c>
      <c r="S13" s="64" t="s">
        <v>142</v>
      </c>
      <c r="T13" s="64" t="s">
        <v>143</v>
      </c>
      <c r="U13" s="64" t="s">
        <v>53</v>
      </c>
      <c r="V13" s="64" t="s">
        <v>114</v>
      </c>
      <c r="W13" s="64" t="s">
        <v>115</v>
      </c>
      <c r="X13" s="64" t="s">
        <v>55</v>
      </c>
      <c r="Y13" s="64" t="s">
        <v>55</v>
      </c>
      <c r="Z13" s="64" t="s">
        <v>56</v>
      </c>
      <c r="AA13" s="64" t="s">
        <v>56</v>
      </c>
      <c r="AB13" s="64" t="s">
        <v>57</v>
      </c>
      <c r="AC13" s="64" t="s">
        <v>49</v>
      </c>
      <c r="AD13" s="64" t="s">
        <v>49</v>
      </c>
      <c r="AE13" s="64" t="s">
        <v>116</v>
      </c>
      <c r="AF13" s="64" t="s">
        <v>117</v>
      </c>
      <c r="AG13" s="64" t="s">
        <v>49</v>
      </c>
      <c r="AH13" s="64" t="s">
        <v>63</v>
      </c>
      <c r="AI13" s="64" t="s">
        <v>60</v>
      </c>
      <c r="AJ13" s="64" t="s">
        <v>153</v>
      </c>
      <c r="AK13" s="64" t="s">
        <v>60</v>
      </c>
      <c r="AL13" s="64" t="s">
        <v>84</v>
      </c>
      <c r="AM13" s="64" t="s">
        <v>182</v>
      </c>
      <c r="AN13" s="64" t="s">
        <v>183</v>
      </c>
      <c r="AO13" s="64" t="s">
        <v>177</v>
      </c>
      <c r="AP13" s="64" t="s">
        <v>184</v>
      </c>
      <c r="AQ13" s="64" t="s">
        <v>162</v>
      </c>
      <c r="AR13" s="64" t="s">
        <v>163</v>
      </c>
      <c r="AS13" s="64" t="s">
        <v>121</v>
      </c>
      <c r="AT13" s="64" t="s">
        <v>179</v>
      </c>
    </row>
    <row r="14" spans="1:46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70</v>
      </c>
      <c r="E14">
        <f>IF(COUNT(N14:AT14)=0,"", COUNT(N14:AT14))</f>
        <v>11</v>
      </c>
      <c r="F14">
        <f t="shared" ref="F14:F31" si="2">_xlfn.IFS(E14="","",E14=1,1,E14=2,2,E14=3,3,E14=4,4,E14=5,5,E14&gt;5,5)</f>
        <v>5</v>
      </c>
      <c r="G14">
        <f>IFERROR(LARGE((N14:AT14),1),"")</f>
        <v>590</v>
      </c>
      <c r="H14">
        <f>IFERROR(LARGE((N14:AT14),2),"")</f>
        <v>588</v>
      </c>
      <c r="I14">
        <f>IFERROR(LARGE((N14:AT14),3),"")</f>
        <v>588</v>
      </c>
      <c r="J14">
        <f>IFERROR(LARGE((N14:AT14),4),"")</f>
        <v>587</v>
      </c>
      <c r="K14">
        <f>IFERROR(LARGE((N14:AT14),5),"")</f>
        <v>586</v>
      </c>
      <c r="L14" s="78">
        <f t="shared" ref="L14:L31" si="3">IFERROR(AVERAGEIF(G14:K14,"&gt;0"),"")</f>
        <v>587.79999999999995</v>
      </c>
      <c r="N14" s="12" t="s">
        <v>12</v>
      </c>
      <c r="O14" s="12">
        <v>586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>
        <v>588</v>
      </c>
      <c r="V14" s="12" t="s">
        <v>12</v>
      </c>
      <c r="W14" s="12" t="s">
        <v>12</v>
      </c>
      <c r="X14" s="12">
        <v>576</v>
      </c>
      <c r="Y14" s="12">
        <v>587</v>
      </c>
      <c r="Z14" s="12">
        <v>585</v>
      </c>
      <c r="AA14" s="12">
        <v>586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588</v>
      </c>
      <c r="AI14" s="12">
        <v>590</v>
      </c>
      <c r="AJ14" s="12" t="s">
        <v>12</v>
      </c>
      <c r="AK14" s="12" t="s">
        <v>12</v>
      </c>
      <c r="AL14" s="12">
        <v>583</v>
      </c>
      <c r="AM14" s="12">
        <v>578</v>
      </c>
      <c r="AN14" s="12">
        <v>586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</row>
    <row r="15" spans="1:46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78</v>
      </c>
      <c r="E15">
        <f>IF(COUNT(N15:AT15)=0,"", COUNT(N15:AT15))</f>
        <v>8</v>
      </c>
      <c r="F15">
        <f t="shared" si="2"/>
        <v>5</v>
      </c>
      <c r="G15">
        <f>IFERROR(LARGE((N15:AT15),1),"")</f>
        <v>580</v>
      </c>
      <c r="H15">
        <f>IFERROR(LARGE((N15:AT15),2),"")</f>
        <v>580</v>
      </c>
      <c r="I15">
        <f>IFERROR(LARGE((N15:AT15),3),"")</f>
        <v>579</v>
      </c>
      <c r="J15">
        <f>IFERROR(LARGE((N15:AT15),4),"")</f>
        <v>578</v>
      </c>
      <c r="K15">
        <f>IFERROR(LARGE((N15:AT15),5),"")</f>
        <v>576</v>
      </c>
      <c r="L15" s="78">
        <f t="shared" si="3"/>
        <v>578.6</v>
      </c>
      <c r="N15" s="12" t="s">
        <v>12</v>
      </c>
      <c r="O15" s="12">
        <v>580</v>
      </c>
      <c r="P15" s="12" t="s">
        <v>12</v>
      </c>
      <c r="Q15" s="12" t="s">
        <v>12</v>
      </c>
      <c r="R15" s="12">
        <v>578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>
        <v>579</v>
      </c>
      <c r="Y15" s="12">
        <v>573</v>
      </c>
      <c r="Z15" s="12">
        <v>576</v>
      </c>
      <c r="AA15" s="12">
        <v>576</v>
      </c>
      <c r="AB15" s="12" t="s">
        <v>12</v>
      </c>
      <c r="AC15" s="12">
        <v>580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576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</row>
    <row r="16" spans="1:46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119</v>
      </c>
      <c r="E16">
        <f>IF(COUNT(N16:AT16)=0,"", COUNT(N16:AT16))</f>
        <v>4</v>
      </c>
      <c r="F16">
        <f t="shared" si="2"/>
        <v>4</v>
      </c>
      <c r="G16">
        <f>IFERROR(LARGE((N16:AT16),1),"")</f>
        <v>591</v>
      </c>
      <c r="H16">
        <f>IFERROR(LARGE((N16:AT16),2),"")</f>
        <v>586</v>
      </c>
      <c r="I16">
        <f>IFERROR(LARGE((N16:AT16),3),"")</f>
        <v>583</v>
      </c>
      <c r="J16">
        <f>IFERROR(LARGE((N16:AT16),4),"")</f>
        <v>566</v>
      </c>
      <c r="K16" t="str">
        <f>IFERROR(LARGE((N16:AT16),5),"")</f>
        <v/>
      </c>
      <c r="L16" s="78">
        <f t="shared" si="3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591</v>
      </c>
      <c r="AE16" s="12" t="s">
        <v>12</v>
      </c>
      <c r="AF16" s="12" t="s">
        <v>12</v>
      </c>
      <c r="AG16" s="12">
        <v>583</v>
      </c>
      <c r="AH16" s="12" t="s">
        <v>12</v>
      </c>
      <c r="AI16" s="12">
        <v>586</v>
      </c>
      <c r="AJ16" s="12" t="s">
        <v>12</v>
      </c>
      <c r="AK16" s="12">
        <v>566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</row>
    <row r="17" spans="1:46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81</v>
      </c>
      <c r="E17">
        <f>IF(COUNT(N17:AT17)=0,"", COUNT(N17:AT17))</f>
        <v>7</v>
      </c>
      <c r="F17">
        <f t="shared" si="2"/>
        <v>5</v>
      </c>
      <c r="G17">
        <f>IFERROR(LARGE((N17:AT17),1),"")</f>
        <v>588</v>
      </c>
      <c r="H17">
        <f>IFERROR(LARGE((N17:AT17),2),"")</f>
        <v>586</v>
      </c>
      <c r="I17">
        <f>IFERROR(LARGE((N17:AT17),3),"")</f>
        <v>585</v>
      </c>
      <c r="J17">
        <f>IFERROR(LARGE((N17:AT17),4),"")</f>
        <v>584</v>
      </c>
      <c r="K17">
        <f>IFERROR(LARGE((N17:AT17),5),"")</f>
        <v>584</v>
      </c>
      <c r="L17" s="78">
        <f t="shared" si="3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586</v>
      </c>
      <c r="T17" s="12">
        <v>588</v>
      </c>
      <c r="U17" s="12">
        <v>584</v>
      </c>
      <c r="V17" s="12" t="s">
        <v>12</v>
      </c>
      <c r="W17" s="12" t="s">
        <v>12</v>
      </c>
      <c r="X17" s="12">
        <v>578</v>
      </c>
      <c r="Y17" s="12">
        <v>585</v>
      </c>
      <c r="Z17" s="12">
        <v>584</v>
      </c>
      <c r="AA17" s="12">
        <v>574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</row>
    <row r="18" spans="1:46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75</v>
      </c>
      <c r="E18">
        <f>IF(COUNT(N18:AT18)=0,"", COUNT(N18:AT18))</f>
        <v>12</v>
      </c>
      <c r="F18">
        <f t="shared" si="2"/>
        <v>5</v>
      </c>
      <c r="G18">
        <f>IFERROR(LARGE((N18:AT18),1),"")</f>
        <v>593</v>
      </c>
      <c r="H18">
        <f>IFERROR(LARGE((N18:AT18),2),"")</f>
        <v>592</v>
      </c>
      <c r="I18">
        <f>IFERROR(LARGE((N18:AT18),3),"")</f>
        <v>590</v>
      </c>
      <c r="J18">
        <f>IFERROR(LARGE((N18:AT18),4),"")</f>
        <v>588</v>
      </c>
      <c r="K18">
        <f>IFERROR(LARGE((N18:AT18),5),"")</f>
        <v>588</v>
      </c>
      <c r="L18" s="78">
        <f t="shared" si="3"/>
        <v>590.20000000000005</v>
      </c>
      <c r="N18" s="12" t="s">
        <v>12</v>
      </c>
      <c r="O18" s="12">
        <v>585</v>
      </c>
      <c r="P18" s="12" t="s">
        <v>12</v>
      </c>
      <c r="Q18" s="12" t="s">
        <v>12</v>
      </c>
      <c r="R18" s="12" t="s">
        <v>12</v>
      </c>
      <c r="S18" s="12">
        <v>593</v>
      </c>
      <c r="T18" s="12">
        <v>588</v>
      </c>
      <c r="U18" s="12">
        <v>580</v>
      </c>
      <c r="V18" s="12" t="s">
        <v>12</v>
      </c>
      <c r="W18" s="12" t="s">
        <v>12</v>
      </c>
      <c r="X18" s="12">
        <v>586</v>
      </c>
      <c r="Y18" s="12">
        <v>586</v>
      </c>
      <c r="Z18" s="12">
        <v>590</v>
      </c>
      <c r="AA18" s="12">
        <v>574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>
        <v>592</v>
      </c>
      <c r="AI18" s="12">
        <v>588</v>
      </c>
      <c r="AJ18" s="12" t="s">
        <v>12</v>
      </c>
      <c r="AK18" s="12" t="s">
        <v>12</v>
      </c>
      <c r="AL18" s="12" t="s">
        <v>12</v>
      </c>
      <c r="AM18" s="12">
        <v>587</v>
      </c>
      <c r="AN18" s="12">
        <v>588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</row>
    <row r="19" spans="1:46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72</v>
      </c>
      <c r="E19">
        <f>IF(COUNT(N19:AT19)=0,"", COUNT(N19:AT19))</f>
        <v>13</v>
      </c>
      <c r="F19">
        <f t="shared" si="2"/>
        <v>5</v>
      </c>
      <c r="G19">
        <f>IFERROR(LARGE((N19:AT19),1),"")</f>
        <v>597</v>
      </c>
      <c r="H19">
        <f>IFERROR(LARGE((N19:AT19),2),"")</f>
        <v>591</v>
      </c>
      <c r="I19">
        <f>IFERROR(LARGE((N19:AT19),3),"")</f>
        <v>590</v>
      </c>
      <c r="J19">
        <f>IFERROR(LARGE((N19:AT19),4),"")</f>
        <v>589</v>
      </c>
      <c r="K19">
        <f>IFERROR(LARGE((N19:AT19),5),"")</f>
        <v>588</v>
      </c>
      <c r="L19" s="78">
        <f t="shared" si="3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590</v>
      </c>
      <c r="S19" s="12" t="s">
        <v>12</v>
      </c>
      <c r="T19" s="12" t="s">
        <v>12</v>
      </c>
      <c r="U19" s="12" t="s">
        <v>12</v>
      </c>
      <c r="V19" s="12">
        <v>576</v>
      </c>
      <c r="W19" s="12" t="s">
        <v>12</v>
      </c>
      <c r="X19" s="12">
        <v>584</v>
      </c>
      <c r="Y19" s="12">
        <v>585</v>
      </c>
      <c r="Z19" s="12">
        <v>589</v>
      </c>
      <c r="AA19" s="12">
        <v>582</v>
      </c>
      <c r="AB19" s="12" t="s">
        <v>12</v>
      </c>
      <c r="AC19" s="12">
        <v>591</v>
      </c>
      <c r="AD19" s="12">
        <v>597</v>
      </c>
      <c r="AE19" s="12" t="s">
        <v>12</v>
      </c>
      <c r="AF19" s="12" t="s">
        <v>12</v>
      </c>
      <c r="AG19" s="12" t="s">
        <v>12</v>
      </c>
      <c r="AH19" s="12">
        <v>583</v>
      </c>
      <c r="AI19" s="12" t="s">
        <v>12</v>
      </c>
      <c r="AJ19" s="12">
        <v>588</v>
      </c>
      <c r="AK19" s="12" t="s">
        <v>12</v>
      </c>
      <c r="AL19" s="12">
        <v>579</v>
      </c>
      <c r="AM19" s="12">
        <v>583</v>
      </c>
      <c r="AN19" s="12">
        <v>587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</row>
    <row r="20" spans="1:46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67</v>
      </c>
      <c r="E20">
        <f>IF(COUNT(N20:AT20)=0,"", COUNT(N20:AT20))</f>
        <v>7</v>
      </c>
      <c r="F20">
        <f t="shared" si="2"/>
        <v>5</v>
      </c>
      <c r="G20">
        <f>IFERROR(LARGE((N20:AT20),1),"")</f>
        <v>587</v>
      </c>
      <c r="H20">
        <f>IFERROR(LARGE((N20:AT20),2),"")</f>
        <v>587</v>
      </c>
      <c r="I20">
        <f>IFERROR(LARGE((N20:AT20),3),"")</f>
        <v>585</v>
      </c>
      <c r="J20">
        <f>IFERROR(LARGE((N20:AT20),4),"")</f>
        <v>585</v>
      </c>
      <c r="K20">
        <f>IFERROR(LARGE((N20:AT20),5),"")</f>
        <v>580</v>
      </c>
      <c r="L20" s="78">
        <f t="shared" si="3"/>
        <v>584.79999999999995</v>
      </c>
      <c r="N20" s="12" t="s">
        <v>12</v>
      </c>
      <c r="O20" s="12" t="s">
        <v>12</v>
      </c>
      <c r="P20" s="12">
        <v>587</v>
      </c>
      <c r="Q20" s="12">
        <v>585</v>
      </c>
      <c r="R20" s="12" t="s">
        <v>12</v>
      </c>
      <c r="S20" s="12" t="s">
        <v>12</v>
      </c>
      <c r="T20" s="12" t="s">
        <v>12</v>
      </c>
      <c r="U20" s="12" t="s">
        <v>12</v>
      </c>
      <c r="V20" s="12">
        <v>587</v>
      </c>
      <c r="W20" s="12">
        <v>585</v>
      </c>
      <c r="X20" s="12">
        <v>577</v>
      </c>
      <c r="Y20" s="12">
        <v>580</v>
      </c>
      <c r="Z20" s="12" t="s">
        <v>12</v>
      </c>
      <c r="AA20" s="12" t="s">
        <v>12</v>
      </c>
      <c r="AB20" s="12">
        <v>579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</row>
    <row r="21" spans="1:46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>IF(COUNT(N21:AT21)=0,"", COUNT(N21:AT21))</f>
        <v>5</v>
      </c>
      <c r="F21">
        <f t="shared" si="2"/>
        <v>5</v>
      </c>
      <c r="G21">
        <f>IFERROR(LARGE((N21:AT21),1),"")</f>
        <v>586</v>
      </c>
      <c r="H21">
        <f>IFERROR(LARGE((N21:AT21),2),"")</f>
        <v>584</v>
      </c>
      <c r="I21">
        <f>IFERROR(LARGE((N21:AT21),3),"")</f>
        <v>576</v>
      </c>
      <c r="J21">
        <f>IFERROR(LARGE((N21:AT21),4),"")</f>
        <v>568</v>
      </c>
      <c r="K21">
        <f>IFERROR(LARGE((N21:AT21),5),"")</f>
        <v>562</v>
      </c>
      <c r="L21" s="78">
        <f t="shared" si="3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>
        <v>562</v>
      </c>
      <c r="Y21" s="12">
        <v>586</v>
      </c>
      <c r="Z21" s="12">
        <v>568</v>
      </c>
      <c r="AA21" s="12">
        <v>576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</row>
    <row r="22" spans="1:46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76</v>
      </c>
      <c r="E22">
        <f>IF(COUNT(N22:AT22)=0,"", COUNT(N22:AT22))</f>
        <v>11</v>
      </c>
      <c r="F22">
        <f t="shared" si="2"/>
        <v>5</v>
      </c>
      <c r="G22">
        <f>IFERROR(LARGE((N22:AT22),1),"")</f>
        <v>587</v>
      </c>
      <c r="H22">
        <f>IFERROR(LARGE((N22:AT22),2),"")</f>
        <v>585</v>
      </c>
      <c r="I22">
        <f>IFERROR(LARGE((N22:AT22),3),"")</f>
        <v>584</v>
      </c>
      <c r="J22">
        <f>IFERROR(LARGE((N22:AT22),4),"")</f>
        <v>584</v>
      </c>
      <c r="K22">
        <f>IFERROR(LARGE((N22:AT22),5),"")</f>
        <v>582</v>
      </c>
      <c r="L22" s="78">
        <f t="shared" si="3"/>
        <v>584.4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587</v>
      </c>
      <c r="T22" s="12">
        <v>584</v>
      </c>
      <c r="U22" s="12">
        <v>574</v>
      </c>
      <c r="V22" s="12" t="s">
        <v>12</v>
      </c>
      <c r="W22" s="12" t="s">
        <v>12</v>
      </c>
      <c r="X22" s="12">
        <v>579</v>
      </c>
      <c r="Y22" s="12">
        <v>585</v>
      </c>
      <c r="Z22" s="12">
        <v>576</v>
      </c>
      <c r="AA22" s="12">
        <v>577</v>
      </c>
      <c r="AB22" s="12" t="s">
        <v>12</v>
      </c>
      <c r="AC22" s="12" t="s">
        <v>12</v>
      </c>
      <c r="AD22" s="12" t="s">
        <v>12</v>
      </c>
      <c r="AE22" s="12">
        <v>579</v>
      </c>
      <c r="AF22" s="12">
        <v>584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>
        <v>582</v>
      </c>
      <c r="AP22" s="12">
        <v>565</v>
      </c>
      <c r="AQ22" s="12" t="s">
        <v>12</v>
      </c>
      <c r="AR22" s="12" t="s">
        <v>12</v>
      </c>
      <c r="AS22" s="12" t="s">
        <v>12</v>
      </c>
      <c r="AT22" s="12" t="s">
        <v>12</v>
      </c>
    </row>
    <row r="23" spans="1:46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118</v>
      </c>
      <c r="E23" t="str">
        <f>IF(COUNT(N23:AT23)=0,"", COUNT(N23:AT23))</f>
        <v/>
      </c>
      <c r="F23" t="str">
        <f t="shared" si="2"/>
        <v/>
      </c>
      <c r="G23" t="str">
        <f>IFERROR(LARGE((N23:AT23),1),"")</f>
        <v/>
      </c>
      <c r="H23" t="str">
        <f>IFERROR(LARGE((N23:AT23),2),"")</f>
        <v/>
      </c>
      <c r="I23" t="str">
        <f>IFERROR(LARGE((N23:AT23),3),"")</f>
        <v/>
      </c>
      <c r="J23" t="str">
        <f>IFERROR(LARGE((N23:AT23),4),"")</f>
        <v/>
      </c>
      <c r="K23" t="str">
        <f>IFERROR(LARGE((N23:AT23),5),"")</f>
        <v/>
      </c>
      <c r="L23" s="78" t="str">
        <f t="shared" si="3"/>
        <v/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</row>
    <row r="24" spans="1:46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68</v>
      </c>
      <c r="E24">
        <f>IF(COUNT(N24:AT24)=0,"", COUNT(N24:AT24))</f>
        <v>7</v>
      </c>
      <c r="F24">
        <f t="shared" si="2"/>
        <v>5</v>
      </c>
      <c r="G24">
        <f>IFERROR(LARGE((N24:AT24),1),"")</f>
        <v>584</v>
      </c>
      <c r="H24">
        <f>IFERROR(LARGE((N24:AT24),2),"")</f>
        <v>583</v>
      </c>
      <c r="I24">
        <f>IFERROR(LARGE((N24:AT24),3),"")</f>
        <v>581</v>
      </c>
      <c r="J24">
        <f>IFERROR(LARGE((N24:AT24),4),"")</f>
        <v>580</v>
      </c>
      <c r="K24">
        <f>IFERROR(LARGE((N24:AT24),5),"")</f>
        <v>579</v>
      </c>
      <c r="L24" s="78">
        <f t="shared" si="3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>
        <v>584</v>
      </c>
      <c r="V24" s="12" t="s">
        <v>12</v>
      </c>
      <c r="W24" s="12" t="s">
        <v>12</v>
      </c>
      <c r="X24" s="12">
        <v>572</v>
      </c>
      <c r="Y24" s="12">
        <v>581</v>
      </c>
      <c r="Z24" s="12">
        <v>580</v>
      </c>
      <c r="AA24" s="12">
        <v>574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579</v>
      </c>
      <c r="AI24" s="12">
        <v>583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</row>
    <row r="25" spans="1:46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82</v>
      </c>
      <c r="E25">
        <f>IF(COUNT(N25:AT25)=0,"", COUNT(N25:AT25))</f>
        <v>10</v>
      </c>
      <c r="F25">
        <f t="shared" si="2"/>
        <v>5</v>
      </c>
      <c r="G25">
        <f>IFERROR(LARGE((N25:AT25),1),"")</f>
        <v>587</v>
      </c>
      <c r="H25">
        <f>IFERROR(LARGE((N25:AT25),2),"")</f>
        <v>584</v>
      </c>
      <c r="I25">
        <f>IFERROR(LARGE((N25:AT25),3),"")</f>
        <v>583</v>
      </c>
      <c r="J25">
        <f>IFERROR(LARGE((N25:AT25),4),"")</f>
        <v>581</v>
      </c>
      <c r="K25">
        <f>IFERROR(LARGE((N25:AT25),5),"")</f>
        <v>580</v>
      </c>
      <c r="L25" s="78">
        <f t="shared" si="3"/>
        <v>583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>
        <v>583</v>
      </c>
      <c r="V25" s="12" t="s">
        <v>12</v>
      </c>
      <c r="W25" s="12" t="s">
        <v>12</v>
      </c>
      <c r="X25" s="12">
        <v>576</v>
      </c>
      <c r="Y25" s="12">
        <v>580</v>
      </c>
      <c r="Z25" s="12">
        <v>587</v>
      </c>
      <c r="AA25" s="12">
        <v>577</v>
      </c>
      <c r="AB25" s="12" t="s">
        <v>12</v>
      </c>
      <c r="AC25" s="12" t="s">
        <v>12</v>
      </c>
      <c r="AD25" s="12">
        <v>581</v>
      </c>
      <c r="AE25" s="12">
        <v>576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584</v>
      </c>
      <c r="AP25" s="12">
        <v>539</v>
      </c>
      <c r="AQ25" s="12" t="s">
        <v>12</v>
      </c>
      <c r="AR25" s="12" t="s">
        <v>12</v>
      </c>
      <c r="AS25" s="12" t="s">
        <v>12</v>
      </c>
      <c r="AT25" s="12" t="s">
        <v>12</v>
      </c>
    </row>
    <row r="26" spans="1:46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73</v>
      </c>
      <c r="E26">
        <f>IF(COUNT(N26:AT26)=0,"", COUNT(N26:AT26))</f>
        <v>5</v>
      </c>
      <c r="F26">
        <f t="shared" si="2"/>
        <v>5</v>
      </c>
      <c r="G26">
        <f>IFERROR(LARGE((N26:AT26),1),"")</f>
        <v>588</v>
      </c>
      <c r="H26">
        <f>IFERROR(LARGE((N26:AT26),2),"")</f>
        <v>586</v>
      </c>
      <c r="I26">
        <f>IFERROR(LARGE((N26:AT26),3),"")</f>
        <v>583</v>
      </c>
      <c r="J26">
        <f>IFERROR(LARGE((N26:AT26),4),"")</f>
        <v>581</v>
      </c>
      <c r="K26">
        <f>IFERROR(LARGE((N26:AT26),5),"")</f>
        <v>564</v>
      </c>
      <c r="L26" s="78">
        <f t="shared" si="3"/>
        <v>580.4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>
        <v>586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581</v>
      </c>
      <c r="AF26" s="12">
        <v>588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>
        <v>583</v>
      </c>
      <c r="AP26" s="12">
        <v>564</v>
      </c>
      <c r="AQ26" s="12" t="s">
        <v>12</v>
      </c>
      <c r="AR26" s="12" t="s">
        <v>12</v>
      </c>
      <c r="AS26" s="12" t="s">
        <v>12</v>
      </c>
      <c r="AT26" s="12" t="s">
        <v>12</v>
      </c>
    </row>
    <row r="27" spans="1:46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66</v>
      </c>
      <c r="E27">
        <f>IF(COUNT(N27:AT27)=0,"", COUNT(N27:AT27))</f>
        <v>5</v>
      </c>
      <c r="F27">
        <f t="shared" si="2"/>
        <v>5</v>
      </c>
      <c r="G27">
        <f>IFERROR(LARGE((N27:AT27),1),"")</f>
        <v>590</v>
      </c>
      <c r="H27">
        <f>IFERROR(LARGE((N27:AT27),2),"")</f>
        <v>589</v>
      </c>
      <c r="I27">
        <f>IFERROR(LARGE((N27:AT27),3),"")</f>
        <v>589</v>
      </c>
      <c r="J27">
        <f>IFERROR(LARGE((N27:AT27),4),"")</f>
        <v>588</v>
      </c>
      <c r="K27">
        <f>IFERROR(LARGE((N27:AT27),5),"")</f>
        <v>587</v>
      </c>
      <c r="L27" s="78">
        <f t="shared" si="3"/>
        <v>588.6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589</v>
      </c>
      <c r="W27" s="12">
        <v>588</v>
      </c>
      <c r="X27" s="12">
        <v>590</v>
      </c>
      <c r="Y27" s="12">
        <v>589</v>
      </c>
      <c r="Z27" s="12" t="s">
        <v>12</v>
      </c>
      <c r="AA27" s="12" t="s">
        <v>12</v>
      </c>
      <c r="AB27" s="12">
        <v>587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</row>
    <row r="28" spans="1:46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65</v>
      </c>
      <c r="E28">
        <f>IF(COUNT(N28:AT28)=0,"", COUNT(N28:AT28))</f>
        <v>1</v>
      </c>
      <c r="F28">
        <f t="shared" si="2"/>
        <v>1</v>
      </c>
      <c r="G28">
        <f>IFERROR(LARGE((N28:AT28),1),"")</f>
        <v>584</v>
      </c>
      <c r="H28" t="str">
        <f>IFERROR(LARGE((N28:AT28),2),"")</f>
        <v/>
      </c>
      <c r="I28" t="str">
        <f>IFERROR(LARGE((N28:AT28),3),"")</f>
        <v/>
      </c>
      <c r="J28" t="str">
        <f>IFERROR(LARGE((N28:AT28),4),"")</f>
        <v/>
      </c>
      <c r="K28" t="str">
        <f>IFERROR(LARGE((N28:AT28),5),"")</f>
        <v/>
      </c>
      <c r="L28" s="78">
        <f t="shared" si="3"/>
        <v>584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>
        <v>584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</row>
    <row r="29" spans="1:46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69</v>
      </c>
      <c r="E29">
        <f>IF(COUNT(N29:AT29)=0,"", COUNT(N29:AT29))</f>
        <v>10</v>
      </c>
      <c r="F29">
        <f t="shared" si="2"/>
        <v>5</v>
      </c>
      <c r="G29">
        <f>IFERROR(LARGE((N29:AT29),1),"")</f>
        <v>589</v>
      </c>
      <c r="H29">
        <f>IFERROR(LARGE((N29:AT29),2),"")</f>
        <v>589</v>
      </c>
      <c r="I29">
        <f>IFERROR(LARGE((N29:AT29),3),"")</f>
        <v>589</v>
      </c>
      <c r="J29">
        <f>IFERROR(LARGE((N29:AT29),4),"")</f>
        <v>587</v>
      </c>
      <c r="K29">
        <f>IFERROR(LARGE((N29:AT29),5),"")</f>
        <v>585</v>
      </c>
      <c r="L29" s="78">
        <f t="shared" si="3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>
        <v>585</v>
      </c>
      <c r="T29" s="12">
        <v>589</v>
      </c>
      <c r="U29" s="12">
        <v>580</v>
      </c>
      <c r="V29" s="12" t="s">
        <v>12</v>
      </c>
      <c r="W29" s="12" t="s">
        <v>12</v>
      </c>
      <c r="X29" s="12">
        <v>578</v>
      </c>
      <c r="Y29" s="12">
        <v>587</v>
      </c>
      <c r="Z29" s="12">
        <v>589</v>
      </c>
      <c r="AA29" s="12">
        <v>576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579</v>
      </c>
      <c r="AI29" s="12">
        <v>589</v>
      </c>
      <c r="AJ29" s="12" t="s">
        <v>12</v>
      </c>
      <c r="AK29" s="12" t="s">
        <v>12</v>
      </c>
      <c r="AL29" s="12">
        <v>584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</row>
    <row r="30" spans="1:46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77</v>
      </c>
      <c r="E30">
        <f>IF(COUNT(N30:AT30)=0,"", COUNT(N30:AT30))</f>
        <v>10</v>
      </c>
      <c r="F30">
        <f t="shared" si="2"/>
        <v>5</v>
      </c>
      <c r="G30">
        <f>IFERROR(LARGE((N30:AT30),1),"")</f>
        <v>586</v>
      </c>
      <c r="H30">
        <f>IFERROR(LARGE((N30:AT30),2),"")</f>
        <v>584</v>
      </c>
      <c r="I30">
        <f>IFERROR(LARGE((N30:AT30),3),"")</f>
        <v>583</v>
      </c>
      <c r="J30">
        <f>IFERROR(LARGE((N30:AT30),4),"")</f>
        <v>582</v>
      </c>
      <c r="K30">
        <f>IFERROR(LARGE((N30:AT30),5),"")</f>
        <v>581</v>
      </c>
      <c r="L30" s="78">
        <f t="shared" si="3"/>
        <v>583.20000000000005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>
        <v>577</v>
      </c>
      <c r="Y30" s="12">
        <v>576</v>
      </c>
      <c r="Z30" s="12">
        <v>581</v>
      </c>
      <c r="AA30" s="12">
        <v>559</v>
      </c>
      <c r="AB30" s="12" t="s">
        <v>12</v>
      </c>
      <c r="AC30" s="12" t="s">
        <v>12</v>
      </c>
      <c r="AD30" s="12">
        <v>586</v>
      </c>
      <c r="AE30" s="12">
        <v>578</v>
      </c>
      <c r="AF30" s="12">
        <v>583</v>
      </c>
      <c r="AG30" s="12" t="s">
        <v>12</v>
      </c>
      <c r="AH30" s="12">
        <v>584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582</v>
      </c>
      <c r="AP30" s="12">
        <v>565</v>
      </c>
      <c r="AQ30" s="12" t="s">
        <v>12</v>
      </c>
      <c r="AR30" s="12" t="s">
        <v>12</v>
      </c>
      <c r="AS30" s="12" t="s">
        <v>12</v>
      </c>
      <c r="AT30" s="12" t="s">
        <v>12</v>
      </c>
    </row>
    <row r="31" spans="1:46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80</v>
      </c>
      <c r="E31">
        <f>IF(COUNT(N31:AT31)=0,"", COUNT(N31:AT31))</f>
        <v>11</v>
      </c>
      <c r="F31">
        <f t="shared" si="2"/>
        <v>5</v>
      </c>
      <c r="G31">
        <f>IFERROR(LARGE((N31:AT31),1),"")</f>
        <v>583</v>
      </c>
      <c r="H31">
        <f>IFERROR(LARGE((N31:AT31),2),"")</f>
        <v>580</v>
      </c>
      <c r="I31">
        <f>IFERROR(LARGE((N31:AT31),3),"")</f>
        <v>579</v>
      </c>
      <c r="J31">
        <f>IFERROR(LARGE((N31:AT31),4),"")</f>
        <v>577</v>
      </c>
      <c r="K31">
        <f>IFERROR(LARGE((N31:AT31),5),"")</f>
        <v>577</v>
      </c>
      <c r="L31" s="78">
        <f t="shared" si="3"/>
        <v>579.20000000000005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574</v>
      </c>
      <c r="T31" s="12">
        <v>574</v>
      </c>
      <c r="U31" s="12">
        <v>579</v>
      </c>
      <c r="V31" s="12" t="s">
        <v>12</v>
      </c>
      <c r="W31" s="12" t="s">
        <v>12</v>
      </c>
      <c r="X31" s="12">
        <v>569</v>
      </c>
      <c r="Y31" s="12">
        <v>571</v>
      </c>
      <c r="Z31" s="12">
        <v>580</v>
      </c>
      <c r="AA31" s="12">
        <v>577</v>
      </c>
      <c r="AB31" s="12" t="s">
        <v>12</v>
      </c>
      <c r="AC31" s="12" t="s">
        <v>12</v>
      </c>
      <c r="AD31" s="12" t="s">
        <v>12</v>
      </c>
      <c r="AE31" s="12">
        <v>583</v>
      </c>
      <c r="AF31" s="12">
        <v>577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575</v>
      </c>
      <c r="AP31" s="12">
        <v>562</v>
      </c>
      <c r="AQ31" s="12" t="s">
        <v>12</v>
      </c>
      <c r="AR31" s="12" t="s">
        <v>12</v>
      </c>
      <c r="AS31" s="12" t="s">
        <v>12</v>
      </c>
      <c r="AT31" s="12" t="s">
        <v>12</v>
      </c>
    </row>
    <row r="32" spans="1:46" x14ac:dyDescent="0.35">
      <c r="A32" t="str">
        <f t="shared" ref="A32:A35" si="4">IF(D32="","",(RIGHT(D32,LEN(D32)-SEARCH(" ",D32,1))))</f>
        <v/>
      </c>
      <c r="B32" t="str">
        <f t="shared" ref="B32:B35" si="5">IF(D32="","",(LEFT(D32,SEARCH(" ",D32,1))))</f>
        <v/>
      </c>
      <c r="C32" s="12">
        <v>19</v>
      </c>
      <c r="E32" t="str">
        <f>IF(COUNT(N32:AT32)=0,"", COUNT(N32:AT32))</f>
        <v/>
      </c>
      <c r="F32" t="str">
        <f t="shared" ref="F32:F43" si="6">_xlfn.IFS(E32="","",E32=1,1,E32=2,2,E32=3,3,E32=4,4,E32=5,5,E32&gt;5,5)</f>
        <v/>
      </c>
      <c r="G32" t="str">
        <f>IFERROR(LARGE((N32:AT32),1),"")</f>
        <v/>
      </c>
      <c r="H32" t="str">
        <f>IFERROR(LARGE((N32:AT32),2),"")</f>
        <v/>
      </c>
      <c r="I32" t="str">
        <f>IFERROR(LARGE((N32:AT32),3),"")</f>
        <v/>
      </c>
      <c r="J32" t="str">
        <f>IFERROR(LARGE((N32:AT32),4),"")</f>
        <v/>
      </c>
      <c r="K32" t="str">
        <f>IFERROR(LARGE((N32:AT32),5),"")</f>
        <v/>
      </c>
      <c r="L32" t="str">
        <f t="shared" ref="L32:L43" si="7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</row>
    <row r="33" spans="1:46" x14ac:dyDescent="0.35">
      <c r="A33" t="str">
        <f t="shared" si="4"/>
        <v/>
      </c>
      <c r="B33" t="str">
        <f t="shared" si="5"/>
        <v/>
      </c>
      <c r="C33" s="12">
        <v>20</v>
      </c>
      <c r="E33" t="str">
        <f>IF(COUNT(N33:AT33)=0,"", COUNT(N33:AT33))</f>
        <v/>
      </c>
      <c r="F33" t="str">
        <f t="shared" si="6"/>
        <v/>
      </c>
      <c r="G33" t="str">
        <f>IFERROR(LARGE((N33:AT33),1),"")</f>
        <v/>
      </c>
      <c r="H33" t="str">
        <f>IFERROR(LARGE((N33:AT33),2),"")</f>
        <v/>
      </c>
      <c r="I33" t="str">
        <f>IFERROR(LARGE((N33:AT33),3),"")</f>
        <v/>
      </c>
      <c r="J33" t="str">
        <f>IFERROR(LARGE((N33:AT33),4),"")</f>
        <v/>
      </c>
      <c r="K33" t="str">
        <f>IFERROR(LARGE((N33:AT33),5),"")</f>
        <v/>
      </c>
      <c r="L33" t="str">
        <f t="shared" si="7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</row>
    <row r="34" spans="1:46" x14ac:dyDescent="0.35">
      <c r="A34" t="str">
        <f t="shared" si="4"/>
        <v/>
      </c>
      <c r="B34" t="str">
        <f t="shared" si="5"/>
        <v/>
      </c>
      <c r="C34" s="12">
        <v>21</v>
      </c>
      <c r="E34" t="str">
        <f>IF(COUNT(N34:AT34)=0,"", COUNT(N34:AT34))</f>
        <v/>
      </c>
      <c r="F34" t="str">
        <f t="shared" si="6"/>
        <v/>
      </c>
      <c r="G34" t="str">
        <f>IFERROR(LARGE((N34:AT34),1),"")</f>
        <v/>
      </c>
      <c r="H34" t="str">
        <f>IFERROR(LARGE((N34:AT34),2),"")</f>
        <v/>
      </c>
      <c r="I34" t="str">
        <f>IFERROR(LARGE((N34:AT34),3),"")</f>
        <v/>
      </c>
      <c r="J34" t="str">
        <f>IFERROR(LARGE((N34:AT34),4),"")</f>
        <v/>
      </c>
      <c r="K34" t="str">
        <f>IFERROR(LARGE((N34:AT34),5),"")</f>
        <v/>
      </c>
      <c r="L34" t="str">
        <f t="shared" si="7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</row>
    <row r="35" spans="1:46" x14ac:dyDescent="0.35">
      <c r="A35" t="str">
        <f t="shared" si="4"/>
        <v/>
      </c>
      <c r="B35" t="str">
        <f t="shared" si="5"/>
        <v/>
      </c>
      <c r="C35" s="12">
        <v>22</v>
      </c>
      <c r="E35" t="str">
        <f>IF(COUNT(N35:AT35)=0,"", COUNT(N35:AT35))</f>
        <v/>
      </c>
      <c r="F35" t="str">
        <f t="shared" si="6"/>
        <v/>
      </c>
      <c r="G35" t="str">
        <f>IFERROR(LARGE((N35:AT35),1),"")</f>
        <v/>
      </c>
      <c r="H35" t="str">
        <f>IFERROR(LARGE((N35:AT35),2),"")</f>
        <v/>
      </c>
      <c r="I35" t="str">
        <f>IFERROR(LARGE((N35:AT35),3),"")</f>
        <v/>
      </c>
      <c r="J35" t="str">
        <f>IFERROR(LARGE((N35:AT35),4),"")</f>
        <v/>
      </c>
      <c r="K35" t="str">
        <f>IFERROR(LARGE((N35:AT35),5),"")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</row>
    <row r="36" spans="1:46" x14ac:dyDescent="0.35">
      <c r="A36" t="str">
        <f t="shared" ref="A36:A43" si="8">IF(D36="","",(RIGHT(D36,LEN(D36)-SEARCH(" ",D36,1))))</f>
        <v/>
      </c>
      <c r="B36" t="str">
        <f t="shared" ref="B36:B43" si="9">IF(D36="","",(LEFT(D36,SEARCH(" ",D36,1))))</f>
        <v/>
      </c>
      <c r="C36" s="12">
        <v>23</v>
      </c>
      <c r="E36" t="str">
        <f>IF(COUNT(N36:AT36)=0,"", COUNT(N36:AT36))</f>
        <v/>
      </c>
      <c r="F36" t="str">
        <f t="shared" si="6"/>
        <v/>
      </c>
      <c r="G36" t="str">
        <f>IFERROR(LARGE((N36:AT36),1),"")</f>
        <v/>
      </c>
      <c r="H36" t="str">
        <f>IFERROR(LARGE((N36:AT36),2),"")</f>
        <v/>
      </c>
      <c r="I36" t="str">
        <f>IFERROR(LARGE((N36:AT36),3),"")</f>
        <v/>
      </c>
      <c r="J36" t="str">
        <f>IFERROR(LARGE((N36:AT36),4),"")</f>
        <v/>
      </c>
      <c r="K36" t="str">
        <f>IFERROR(LARGE((N36:AT36),5),"")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</row>
    <row r="37" spans="1:46" x14ac:dyDescent="0.35">
      <c r="A37" t="str">
        <f t="shared" si="8"/>
        <v/>
      </c>
      <c r="B37" t="str">
        <f t="shared" si="9"/>
        <v/>
      </c>
      <c r="C37" s="12">
        <v>24</v>
      </c>
      <c r="E37" t="str">
        <f>IF(COUNT(N37:AT37)=0,"", COUNT(N37:AT37))</f>
        <v/>
      </c>
      <c r="F37" t="str">
        <f t="shared" si="6"/>
        <v/>
      </c>
      <c r="G37" t="str">
        <f>IFERROR(LARGE((N37:AT37),1),"")</f>
        <v/>
      </c>
      <c r="H37" t="str">
        <f>IFERROR(LARGE((N37:AT37),2),"")</f>
        <v/>
      </c>
      <c r="I37" t="str">
        <f>IFERROR(LARGE((N37:AT37),3),"")</f>
        <v/>
      </c>
      <c r="J37" t="str">
        <f>IFERROR(LARGE((N37:AT37),4),"")</f>
        <v/>
      </c>
      <c r="K37" t="str">
        <f>IFERROR(LARGE((N37:AT37),5),"")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</row>
    <row r="38" spans="1:46" x14ac:dyDescent="0.35">
      <c r="A38" t="str">
        <f t="shared" si="8"/>
        <v/>
      </c>
      <c r="B38" t="str">
        <f t="shared" si="9"/>
        <v/>
      </c>
      <c r="C38" s="12">
        <v>25</v>
      </c>
      <c r="E38" t="str">
        <f>IF(COUNT(N38:AT38)=0,"", COUNT(N38:AT38))</f>
        <v/>
      </c>
      <c r="F38" t="str">
        <f t="shared" si="6"/>
        <v/>
      </c>
      <c r="G38" t="str">
        <f>IFERROR(LARGE((N38:AT38),1),"")</f>
        <v/>
      </c>
      <c r="H38" t="str">
        <f>IFERROR(LARGE((N38:AT38),2),"")</f>
        <v/>
      </c>
      <c r="I38" t="str">
        <f>IFERROR(LARGE((N38:AT38),3),"")</f>
        <v/>
      </c>
      <c r="J38" t="str">
        <f>IFERROR(LARGE((N38:AT38),4),"")</f>
        <v/>
      </c>
      <c r="K38" t="str">
        <f>IFERROR(LARGE((N38:AT38),5),"")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</row>
    <row r="39" spans="1:46" x14ac:dyDescent="0.35">
      <c r="A39" t="str">
        <f t="shared" si="8"/>
        <v/>
      </c>
      <c r="B39" t="str">
        <f t="shared" si="9"/>
        <v/>
      </c>
      <c r="C39" s="12">
        <v>26</v>
      </c>
      <c r="E39" t="str">
        <f>IF(COUNT(N39:AT39)=0,"", COUNT(N39:AT39))</f>
        <v/>
      </c>
      <c r="F39" t="str">
        <f t="shared" si="6"/>
        <v/>
      </c>
      <c r="G39" t="str">
        <f>IFERROR(LARGE((N39:AT39),1),"")</f>
        <v/>
      </c>
      <c r="H39" t="str">
        <f>IFERROR(LARGE((N39:AT39),2),"")</f>
        <v/>
      </c>
      <c r="I39" t="str">
        <f>IFERROR(LARGE((N39:AT39),3),"")</f>
        <v/>
      </c>
      <c r="J39" t="str">
        <f>IFERROR(LARGE((N39:AT39),4),"")</f>
        <v/>
      </c>
      <c r="K39" t="str">
        <f>IFERROR(LARGE((N39:AT39),5),"")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</row>
    <row r="40" spans="1:46" x14ac:dyDescent="0.35">
      <c r="A40" t="str">
        <f t="shared" si="8"/>
        <v/>
      </c>
      <c r="B40" t="str">
        <f t="shared" si="9"/>
        <v/>
      </c>
      <c r="C40" s="12">
        <v>27</v>
      </c>
      <c r="E40" t="str">
        <f>IF(COUNT(N40:AT40)=0,"", COUNT(N40:AT40))</f>
        <v/>
      </c>
      <c r="F40" t="str">
        <f t="shared" si="6"/>
        <v/>
      </c>
      <c r="G40" t="str">
        <f>IFERROR(LARGE((N40:AT40),1),"")</f>
        <v/>
      </c>
      <c r="H40" t="str">
        <f>IFERROR(LARGE((N40:AT40),2),"")</f>
        <v/>
      </c>
      <c r="I40" t="str">
        <f>IFERROR(LARGE((N40:AT40),3),"")</f>
        <v/>
      </c>
      <c r="J40" t="str">
        <f>IFERROR(LARGE((N40:AT40),4),"")</f>
        <v/>
      </c>
      <c r="K40" t="str">
        <f>IFERROR(LARGE((N40:AT40),5),"")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</row>
    <row r="41" spans="1:46" x14ac:dyDescent="0.35">
      <c r="A41" t="str">
        <f t="shared" si="8"/>
        <v/>
      </c>
      <c r="B41" t="str">
        <f t="shared" si="9"/>
        <v/>
      </c>
      <c r="C41" s="12">
        <v>28</v>
      </c>
      <c r="E41" t="str">
        <f>IF(COUNT(N41:AT41)=0,"", COUNT(N41:AT41))</f>
        <v/>
      </c>
      <c r="F41" t="str">
        <f t="shared" si="6"/>
        <v/>
      </c>
      <c r="G41" t="str">
        <f>IFERROR(LARGE((N41:AT41),1),"")</f>
        <v/>
      </c>
      <c r="H41" t="str">
        <f>IFERROR(LARGE((N41:AT41),2),"")</f>
        <v/>
      </c>
      <c r="I41" t="str">
        <f>IFERROR(LARGE((N41:AT41),3),"")</f>
        <v/>
      </c>
      <c r="J41" t="str">
        <f>IFERROR(LARGE((N41:AT41),4),"")</f>
        <v/>
      </c>
      <c r="K41" t="str">
        <f>IFERROR(LARGE((N41:AT41),5),"")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</row>
    <row r="42" spans="1:46" x14ac:dyDescent="0.35">
      <c r="A42" t="str">
        <f t="shared" si="8"/>
        <v/>
      </c>
      <c r="B42" t="str">
        <f t="shared" si="9"/>
        <v/>
      </c>
      <c r="C42" s="12">
        <v>29</v>
      </c>
      <c r="E42" t="str">
        <f>IF(COUNT(N42:AT42)=0,"", COUNT(N42:AT42))</f>
        <v/>
      </c>
      <c r="F42" t="str">
        <f t="shared" si="6"/>
        <v/>
      </c>
      <c r="G42" t="str">
        <f>IFERROR(LARGE((N42:AT42),1),"")</f>
        <v/>
      </c>
      <c r="H42" t="str">
        <f>IFERROR(LARGE((N42:AT42),2),"")</f>
        <v/>
      </c>
      <c r="I42" t="str">
        <f>IFERROR(LARGE((N42:AT42),3),"")</f>
        <v/>
      </c>
      <c r="J42" t="str">
        <f>IFERROR(LARGE((N42:AT42),4),"")</f>
        <v/>
      </c>
      <c r="K42" t="str">
        <f>IFERROR(LARGE((N42:AT42),5),"")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</row>
    <row r="43" spans="1:46" x14ac:dyDescent="0.35">
      <c r="A43" t="str">
        <f t="shared" si="8"/>
        <v/>
      </c>
      <c r="B43" t="str">
        <f t="shared" si="9"/>
        <v/>
      </c>
      <c r="C43" s="12">
        <v>30</v>
      </c>
      <c r="E43" t="str">
        <f>IF(COUNT(N43:AT43)=0,"", COUNT(N43:AT43))</f>
        <v/>
      </c>
      <c r="F43" t="str">
        <f t="shared" si="6"/>
        <v/>
      </c>
      <c r="G43" t="str">
        <f>IFERROR(LARGE((N43:AT43),1),"")</f>
        <v/>
      </c>
      <c r="H43" t="str">
        <f>IFERROR(LARGE((N43:AT43),2),"")</f>
        <v/>
      </c>
      <c r="I43" t="str">
        <f>IFERROR(LARGE((N43:AT43),3),"")</f>
        <v/>
      </c>
      <c r="J43" t="str">
        <f>IFERROR(LARGE((N43:AT43),4),"")</f>
        <v/>
      </c>
      <c r="K43" t="str">
        <f>IFERROR(LARGE((N43:AT43),5),"")</f>
        <v/>
      </c>
      <c r="L43" t="str">
        <f t="shared" si="7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</row>
    <row r="44" spans="1:46" x14ac:dyDescent="0.35">
      <c r="A44" t="str">
        <f t="shared" ref="A44:A48" si="10">IF(D44="","",(RIGHT(D44,LEN(D44)-SEARCH(" ",D44,1))))</f>
        <v/>
      </c>
      <c r="B44" t="str">
        <f t="shared" ref="B44:B48" si="11">IF(D44="","",(LEFT(D44,SEARCH(" ",D44,1))))</f>
        <v/>
      </c>
      <c r="C44" s="12">
        <v>31</v>
      </c>
      <c r="E44" t="str">
        <f>IF(COUNT(N44:AT44)=0,"", COUNT(N44:AT44))</f>
        <v/>
      </c>
      <c r="F44" t="str">
        <f t="shared" ref="F44:F48" si="12">_xlfn.IFS(E44="","",E44=1,1,E44=2,2,E44=3,3,E44=4,4,E44=5,5,E44&gt;5,5)</f>
        <v/>
      </c>
      <c r="G44" t="str">
        <f>IFERROR(LARGE((N44:AT44),1),"")</f>
        <v/>
      </c>
      <c r="H44" t="str">
        <f>IFERROR(LARGE((N44:AT44),2),"")</f>
        <v/>
      </c>
      <c r="I44" t="str">
        <f>IFERROR(LARGE((N44:AT44),3),"")</f>
        <v/>
      </c>
      <c r="J44" t="str">
        <f>IFERROR(LARGE((N44:AT44),4),"")</f>
        <v/>
      </c>
      <c r="K44" t="str">
        <f>IFERROR(LARGE((N44:AT44),5),"")</f>
        <v/>
      </c>
      <c r="L44" t="str">
        <f t="shared" ref="L44:L48" si="13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</row>
    <row r="45" spans="1:46" x14ac:dyDescent="0.35">
      <c r="A45" t="str">
        <f t="shared" si="10"/>
        <v/>
      </c>
      <c r="B45" t="str">
        <f t="shared" si="11"/>
        <v/>
      </c>
      <c r="C45" s="12">
        <v>32</v>
      </c>
      <c r="E45" t="str">
        <f>IF(COUNT(N45:AT45)=0,"", COUNT(N45:AT45))</f>
        <v/>
      </c>
      <c r="F45" t="str">
        <f t="shared" si="12"/>
        <v/>
      </c>
      <c r="G45" t="str">
        <f>IFERROR(LARGE((N45:AT45),1),"")</f>
        <v/>
      </c>
      <c r="H45" t="str">
        <f>IFERROR(LARGE((N45:AT45),2),"")</f>
        <v/>
      </c>
      <c r="I45" t="str">
        <f>IFERROR(LARGE((N45:AT45),3),"")</f>
        <v/>
      </c>
      <c r="J45" t="str">
        <f>IFERROR(LARGE((N45:AT45),4),"")</f>
        <v/>
      </c>
      <c r="K45" t="str">
        <f>IFERROR(LARGE((N45:AT45),5),"")</f>
        <v/>
      </c>
      <c r="L45" t="str">
        <f t="shared" si="1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</row>
    <row r="46" spans="1:46" x14ac:dyDescent="0.35">
      <c r="A46" t="str">
        <f t="shared" si="10"/>
        <v/>
      </c>
      <c r="B46" t="str">
        <f t="shared" si="11"/>
        <v/>
      </c>
      <c r="C46" s="12">
        <v>33</v>
      </c>
      <c r="E46" t="str">
        <f>IF(COUNT(N46:AT46)=0,"", COUNT(N46:AT46))</f>
        <v/>
      </c>
      <c r="F46" t="str">
        <f t="shared" si="12"/>
        <v/>
      </c>
      <c r="G46" t="str">
        <f>IFERROR(LARGE((N46:AT46),1),"")</f>
        <v/>
      </c>
      <c r="H46" t="str">
        <f>IFERROR(LARGE((N46:AT46),2),"")</f>
        <v/>
      </c>
      <c r="I46" t="str">
        <f>IFERROR(LARGE((N46:AT46),3),"")</f>
        <v/>
      </c>
      <c r="J46" t="str">
        <f>IFERROR(LARGE((N46:AT46),4),"")</f>
        <v/>
      </c>
      <c r="K46" t="str">
        <f>IFERROR(LARGE((N46:AT46),5),"")</f>
        <v/>
      </c>
      <c r="L46" t="str">
        <f t="shared" si="1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</row>
    <row r="47" spans="1:46" x14ac:dyDescent="0.35">
      <c r="A47" t="str">
        <f t="shared" si="10"/>
        <v/>
      </c>
      <c r="B47" t="str">
        <f t="shared" si="11"/>
        <v/>
      </c>
      <c r="C47" s="12">
        <v>34</v>
      </c>
      <c r="E47" t="str">
        <f>IF(COUNT(N47:AT47)=0,"", COUNT(N47:AT47))</f>
        <v/>
      </c>
      <c r="F47" t="str">
        <f t="shared" si="12"/>
        <v/>
      </c>
      <c r="G47" t="str">
        <f>IFERROR(LARGE((N47:AT47),1),"")</f>
        <v/>
      </c>
      <c r="H47" t="str">
        <f>IFERROR(LARGE((N47:AT47),2),"")</f>
        <v/>
      </c>
      <c r="I47" t="str">
        <f>IFERROR(LARGE((N47:AT47),3),"")</f>
        <v/>
      </c>
      <c r="J47" t="str">
        <f>IFERROR(LARGE((N47:AT47),4),"")</f>
        <v/>
      </c>
      <c r="K47" t="str">
        <f>IFERROR(LARGE((N47:AT47),5),"")</f>
        <v/>
      </c>
      <c r="L47" t="str">
        <f t="shared" si="1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</row>
    <row r="48" spans="1:46" x14ac:dyDescent="0.35">
      <c r="A48" t="str">
        <f t="shared" si="10"/>
        <v/>
      </c>
      <c r="B48" t="str">
        <f t="shared" si="11"/>
        <v/>
      </c>
      <c r="C48" s="12">
        <v>35</v>
      </c>
      <c r="E48" t="str">
        <f>IF(COUNT(N48:AT48)=0,"", COUNT(N48:AT48))</f>
        <v/>
      </c>
      <c r="F48" t="str">
        <f t="shared" si="12"/>
        <v/>
      </c>
      <c r="G48" t="str">
        <f>IFERROR(LARGE((N48:AT48),1),"")</f>
        <v/>
      </c>
      <c r="H48" t="str">
        <f>IFERROR(LARGE((N48:AT48),2),"")</f>
        <v/>
      </c>
      <c r="I48" t="str">
        <f>IFERROR(LARGE((N48:AT48),3),"")</f>
        <v/>
      </c>
      <c r="J48" t="str">
        <f>IFERROR(LARGE((N48:AT48),4),"")</f>
        <v/>
      </c>
      <c r="K48" t="str">
        <f>IFERROR(LARGE((N48:AT48),5),"")</f>
        <v/>
      </c>
      <c r="L48" t="str">
        <f t="shared" si="13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</row>
  </sheetData>
  <sortState xmlns:xlrd2="http://schemas.microsoft.com/office/spreadsheetml/2017/richdata2" ref="A14:AT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AT48">
    <cfRule type="containsText" dxfId="66" priority="1" operator="containsText" text="Score">
      <formula>NOT(ISERROR(SEARCH("Score",N14)))</formula>
    </cfRule>
    <cfRule type="cellIs" dxfId="65" priority="2" operator="greaterThanOrEqual">
      <formula>$K14</formula>
    </cfRule>
    <cfRule type="cellIs" dxfId="6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May 1, 2025</v>
      </c>
    </row>
    <row r="5" spans="1:45" x14ac:dyDescent="0.35">
      <c r="B5" s="96" t="s">
        <v>2</v>
      </c>
      <c r="C5" s="96"/>
      <c r="D5" s="96"/>
      <c r="E5" s="97"/>
      <c r="F5" s="50">
        <v>589</v>
      </c>
      <c r="I5" s="3"/>
    </row>
    <row r="6" spans="1:45" x14ac:dyDescent="0.35">
      <c r="B6" s="98" t="s">
        <v>3</v>
      </c>
      <c r="C6" s="98"/>
      <c r="D6" s="98"/>
      <c r="E6" s="99"/>
      <c r="F6" s="51">
        <v>586</v>
      </c>
      <c r="I6" s="4"/>
    </row>
    <row r="7" spans="1:45" x14ac:dyDescent="0.35">
      <c r="B7" s="100" t="s">
        <v>4</v>
      </c>
      <c r="C7" s="100"/>
      <c r="D7" s="100"/>
      <c r="E7" s="101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43</v>
      </c>
      <c r="AD12" s="64" t="s">
        <v>43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46</v>
      </c>
      <c r="AK12" s="64" t="s">
        <v>39</v>
      </c>
      <c r="AL12" s="64" t="s">
        <v>171</v>
      </c>
      <c r="AM12" s="64" t="s">
        <v>171</v>
      </c>
      <c r="AN12" s="64" t="s">
        <v>171</v>
      </c>
      <c r="AO12" s="64" t="s">
        <v>171</v>
      </c>
      <c r="AP12" s="64" t="s">
        <v>171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122</v>
      </c>
      <c r="Q13" s="64" t="s">
        <v>123</v>
      </c>
      <c r="R13" s="64" t="s">
        <v>111</v>
      </c>
      <c r="S13" s="64" t="s">
        <v>49</v>
      </c>
      <c r="T13" s="64" t="s">
        <v>113</v>
      </c>
      <c r="U13" s="64" t="s">
        <v>113</v>
      </c>
      <c r="V13" s="64" t="s">
        <v>53</v>
      </c>
      <c r="W13" s="64" t="s">
        <v>114</v>
      </c>
      <c r="X13" s="64" t="s">
        <v>115</v>
      </c>
      <c r="Y13" s="64" t="s">
        <v>55</v>
      </c>
      <c r="Z13" s="64" t="s">
        <v>55</v>
      </c>
      <c r="AA13" s="64" t="s">
        <v>56</v>
      </c>
      <c r="AB13" s="64" t="s">
        <v>56</v>
      </c>
      <c r="AC13" s="64" t="s">
        <v>57</v>
      </c>
      <c r="AD13" s="64" t="s">
        <v>49</v>
      </c>
      <c r="AE13" s="64" t="s">
        <v>49</v>
      </c>
      <c r="AF13" s="64" t="s">
        <v>116</v>
      </c>
      <c r="AG13" s="64" t="s">
        <v>117</v>
      </c>
      <c r="AH13" s="64" t="s">
        <v>49</v>
      </c>
      <c r="AI13" s="64" t="s">
        <v>63</v>
      </c>
      <c r="AJ13" s="64" t="s">
        <v>60</v>
      </c>
      <c r="AK13" s="64" t="s">
        <v>60</v>
      </c>
      <c r="AL13" s="64" t="s">
        <v>84</v>
      </c>
      <c r="AM13" s="64" t="s">
        <v>182</v>
      </c>
      <c r="AN13" s="64" t="s">
        <v>183</v>
      </c>
      <c r="AO13" s="64" t="s">
        <v>177</v>
      </c>
      <c r="AP13" s="64" t="s">
        <v>184</v>
      </c>
      <c r="AQ13" s="64" t="s">
        <v>180</v>
      </c>
      <c r="AR13" s="64" t="s">
        <v>161</v>
      </c>
      <c r="AS13" s="64" t="s">
        <v>162</v>
      </c>
    </row>
    <row r="14" spans="1:45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100</v>
      </c>
      <c r="E14">
        <f>IF(COUNT(N14:AS14)=0,"", COUNT(N14:AS14))</f>
        <v>4</v>
      </c>
      <c r="F14">
        <f t="shared" ref="F14:F34" si="2">_xlfn.IFS(E14="","",E14=1,1,E14=2,2,E14=3,3,E14=4,4,E14=5,5,E14&gt;5,5)</f>
        <v>4</v>
      </c>
      <c r="G14">
        <f>IFERROR(LARGE((N14:AS14),1),"")</f>
        <v>575</v>
      </c>
      <c r="H14">
        <f>IFERROR(LARGE((N14:AS14),2),"")</f>
        <v>573</v>
      </c>
      <c r="I14">
        <f>IFERROR(LARGE((N14:AS14),3),"")</f>
        <v>570</v>
      </c>
      <c r="J14">
        <f>IFERROR(LARGE((N14:AS14),4),"")</f>
        <v>566</v>
      </c>
      <c r="K14" t="str">
        <f>IFERROR(LARGE((N14:AS14),5),"")</f>
        <v/>
      </c>
      <c r="L14" s="78">
        <f t="shared" ref="L14:L34" si="3">IFERROR(AVERAGEIF(G14:K14,"&gt;0"),"")</f>
        <v>571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575</v>
      </c>
      <c r="Z14" s="12">
        <v>566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573</v>
      </c>
      <c r="AP14" s="12">
        <v>570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144</v>
      </c>
      <c r="E15">
        <f>IF(COUNT(N15:AS15)=0,"", COUNT(N15:AS15))</f>
        <v>3</v>
      </c>
      <c r="F15">
        <f t="shared" si="2"/>
        <v>3</v>
      </c>
      <c r="G15">
        <f>IFERROR(LARGE((N15:AS15),1),"")</f>
        <v>589</v>
      </c>
      <c r="H15">
        <f>IFERROR(LARGE((N15:AS15),2),"")</f>
        <v>579</v>
      </c>
      <c r="I15">
        <f>IFERROR(LARGE((N15:AS15),3),"")</f>
        <v>578</v>
      </c>
      <c r="J15" t="str">
        <f>IFERROR(LARGE((N15:AS15),4),"")</f>
        <v/>
      </c>
      <c r="K15" t="str">
        <f>IFERROR(LARGE((N15:AS15),5),"")</f>
        <v/>
      </c>
      <c r="L15" s="78">
        <f t="shared" si="3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589</v>
      </c>
      <c r="AB15" s="12">
        <v>579</v>
      </c>
      <c r="AC15" s="12" t="s">
        <v>12</v>
      </c>
      <c r="AD15" s="12" t="s">
        <v>12</v>
      </c>
      <c r="AE15" s="12">
        <v>578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102</v>
      </c>
      <c r="E16">
        <f>IF(COUNT(N16:AS16)=0,"", COUNT(N16:AS16))</f>
        <v>7</v>
      </c>
      <c r="F16">
        <f t="shared" si="2"/>
        <v>5</v>
      </c>
      <c r="G16">
        <f>IFERROR(LARGE((N16:AS16),1),"")</f>
        <v>583</v>
      </c>
      <c r="H16">
        <f>IFERROR(LARGE((N16:AS16),2),"")</f>
        <v>583</v>
      </c>
      <c r="I16">
        <f>IFERROR(LARGE((N16:AS16),3),"")</f>
        <v>576</v>
      </c>
      <c r="J16">
        <f>IFERROR(LARGE((N16:AS16),4),"")</f>
        <v>574</v>
      </c>
      <c r="K16">
        <f>IFERROR(LARGE((N16:AS16),5),"")</f>
        <v>572</v>
      </c>
      <c r="L16" s="78">
        <f t="shared" si="3"/>
        <v>577.6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583</v>
      </c>
      <c r="T16" s="12">
        <v>583</v>
      </c>
      <c r="U16" s="12">
        <v>574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535</v>
      </c>
      <c r="AB16" s="12">
        <v>572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576</v>
      </c>
      <c r="AP16" s="12">
        <v>572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129</v>
      </c>
      <c r="E17" t="str">
        <f>IF(COUNT(N17:AS17)=0,"", COUNT(N17:AS17))</f>
        <v/>
      </c>
      <c r="F17" t="str">
        <f t="shared" si="2"/>
        <v/>
      </c>
      <c r="G17" t="str">
        <f>IFERROR(LARGE((N17:AS17),1),"")</f>
        <v/>
      </c>
      <c r="H17" t="str">
        <f>IFERROR(LARGE((N17:AS17),2),"")</f>
        <v/>
      </c>
      <c r="I17" t="str">
        <f>IFERROR(LARGE((N17:AS17),3),"")</f>
        <v/>
      </c>
      <c r="J17" t="str">
        <f>IFERROR(LARGE((N17:AS17),4),"")</f>
        <v/>
      </c>
      <c r="K17" t="str">
        <f>IFERROR(LARGE((N17:AS17),5),"")</f>
        <v/>
      </c>
      <c r="L17" s="78" t="str">
        <f t="shared" si="3"/>
        <v/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97</v>
      </c>
      <c r="E18">
        <f>IF(COUNT(N18:AS18)=0,"", COUNT(N18:AS18))</f>
        <v>2</v>
      </c>
      <c r="F18">
        <f t="shared" si="2"/>
        <v>2</v>
      </c>
      <c r="G18">
        <f>IFERROR(LARGE((N18:AS18),1),"")</f>
        <v>572</v>
      </c>
      <c r="H18">
        <f>IFERROR(LARGE((N18:AS18),2),"")</f>
        <v>568</v>
      </c>
      <c r="I18" t="str">
        <f>IFERROR(LARGE((N18:AS18),3),"")</f>
        <v/>
      </c>
      <c r="J18" t="str">
        <f>IFERROR(LARGE((N18:AS18),4),"")</f>
        <v/>
      </c>
      <c r="K18" t="str">
        <f>IFERROR(LARGE((N18:AS18),5),"")</f>
        <v/>
      </c>
      <c r="L18" s="78">
        <f t="shared" si="3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>
        <v>572</v>
      </c>
      <c r="Z18" s="12">
        <v>568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130</v>
      </c>
      <c r="E19">
        <f>IF(COUNT(N19:AS19)=0,"", COUNT(N19:AS19))</f>
        <v>4</v>
      </c>
      <c r="F19">
        <f t="shared" si="2"/>
        <v>4</v>
      </c>
      <c r="G19">
        <f>IFERROR(LARGE((N19:AS19),1),"")</f>
        <v>584</v>
      </c>
      <c r="H19">
        <f>IFERROR(LARGE((N19:AS19),2),"")</f>
        <v>577</v>
      </c>
      <c r="I19">
        <f>IFERROR(LARGE((N19:AS19),3),"")</f>
        <v>568</v>
      </c>
      <c r="J19">
        <f>IFERROR(LARGE((N19:AS19),4),"")</f>
        <v>567</v>
      </c>
      <c r="K19" t="str">
        <f>IFERROR(LARGE((N19:AS19),5),"")</f>
        <v/>
      </c>
      <c r="L19" s="78">
        <f t="shared" si="3"/>
        <v>574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584</v>
      </c>
      <c r="AK19" s="12">
        <v>577</v>
      </c>
      <c r="AL19" s="12" t="s">
        <v>12</v>
      </c>
      <c r="AM19" s="12" t="s">
        <v>12</v>
      </c>
      <c r="AN19" s="12" t="s">
        <v>12</v>
      </c>
      <c r="AO19" s="12">
        <v>567</v>
      </c>
      <c r="AP19" s="12">
        <v>568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128</v>
      </c>
      <c r="E20">
        <f>IF(COUNT(N20:AS20)=0,"", COUNT(N20:AS20))</f>
        <v>6</v>
      </c>
      <c r="F20">
        <f t="shared" si="2"/>
        <v>5</v>
      </c>
      <c r="G20">
        <f>IFERROR(LARGE((N20:AS20),1),"")</f>
        <v>579</v>
      </c>
      <c r="H20">
        <f>IFERROR(LARGE((N20:AS20),2),"")</f>
        <v>574</v>
      </c>
      <c r="I20">
        <f>IFERROR(LARGE((N20:AS20),3),"")</f>
        <v>569</v>
      </c>
      <c r="J20">
        <f>IFERROR(LARGE((N20:AS20),4),"")</f>
        <v>568</v>
      </c>
      <c r="K20">
        <f>IFERROR(LARGE((N20:AS20),5),"")</f>
        <v>563</v>
      </c>
      <c r="L20" s="78">
        <f t="shared" si="3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574</v>
      </c>
      <c r="Z20" s="12">
        <v>569</v>
      </c>
      <c r="AA20" s="12">
        <v>579</v>
      </c>
      <c r="AB20" s="12">
        <v>563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568</v>
      </c>
      <c r="AP20" s="12">
        <v>554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96</v>
      </c>
      <c r="E21">
        <f>IF(COUNT(N21:AS21)=0,"", COUNT(N21:AS21))</f>
        <v>1</v>
      </c>
      <c r="F21">
        <f t="shared" si="2"/>
        <v>1</v>
      </c>
      <c r="G21">
        <f>IFERROR(LARGE((N21:AS21),1),"")</f>
        <v>584</v>
      </c>
      <c r="H21" t="str">
        <f>IFERROR(LARGE((N21:AS21),2),"")</f>
        <v/>
      </c>
      <c r="I21" t="str">
        <f>IFERROR(LARGE((N21:AS21),3),"")</f>
        <v/>
      </c>
      <c r="J21" t="str">
        <f>IFERROR(LARGE((N21:AS21),4),"")</f>
        <v/>
      </c>
      <c r="K21" t="str">
        <f>IFERROR(LARGE((N21:AS21),5),"")</f>
        <v/>
      </c>
      <c r="L21" s="78">
        <f t="shared" si="3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584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93</v>
      </c>
      <c r="E22" t="str">
        <f>IF(COUNT(N22:AS22)=0,"", COUNT(N22:AS22))</f>
        <v/>
      </c>
      <c r="F22" t="str">
        <f t="shared" si="2"/>
        <v/>
      </c>
      <c r="G22" t="str">
        <f>IFERROR(LARGE((N22:AS22),1),"")</f>
        <v/>
      </c>
      <c r="H22" t="str">
        <f>IFERROR(LARGE((N22:AS22),2),"")</f>
        <v/>
      </c>
      <c r="I22" t="str">
        <f>IFERROR(LARGE((N22:AS22),3),"")</f>
        <v/>
      </c>
      <c r="J22" t="str">
        <f>IFERROR(LARGE((N22:AS22),4),"")</f>
        <v/>
      </c>
      <c r="K22" t="str">
        <f>IFERROR(LARGE((N22:AS22),5),"")</f>
        <v/>
      </c>
      <c r="L22" s="78" t="str">
        <f t="shared" si="3"/>
        <v/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87</v>
      </c>
      <c r="E23">
        <f>IF(COUNT(N23:AS23)=0,"", COUNT(N23:AS23))</f>
        <v>7</v>
      </c>
      <c r="F23">
        <f t="shared" si="2"/>
        <v>5</v>
      </c>
      <c r="G23">
        <f>IFERROR(LARGE((N23:AS23),1),"")</f>
        <v>595</v>
      </c>
      <c r="H23">
        <f>IFERROR(LARGE((N23:AS23),2),"")</f>
        <v>594</v>
      </c>
      <c r="I23">
        <f>IFERROR(LARGE((N23:AS23),3),"")</f>
        <v>593</v>
      </c>
      <c r="J23">
        <f>IFERROR(LARGE((N23:AS23),4),"")</f>
        <v>591</v>
      </c>
      <c r="K23">
        <f>IFERROR(LARGE((N23:AS23),5),"")</f>
        <v>590</v>
      </c>
      <c r="L23" s="78">
        <f t="shared" si="3"/>
        <v>592.6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586</v>
      </c>
      <c r="X23" s="12">
        <v>591</v>
      </c>
      <c r="Y23" s="12">
        <v>590</v>
      </c>
      <c r="Z23" s="12">
        <v>594</v>
      </c>
      <c r="AA23" s="12" t="s">
        <v>12</v>
      </c>
      <c r="AB23" s="12" t="s">
        <v>12</v>
      </c>
      <c r="AC23" s="12">
        <v>593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>
        <v>595</v>
      </c>
      <c r="AN23" s="12">
        <v>589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124</v>
      </c>
      <c r="E24">
        <f>IF(COUNT(N24:AS24)=0,"", COUNT(N24:AS24))</f>
        <v>5</v>
      </c>
      <c r="F24">
        <f t="shared" si="2"/>
        <v>5</v>
      </c>
      <c r="G24">
        <f>IFERROR(LARGE((N24:AS24),1),"")</f>
        <v>587</v>
      </c>
      <c r="H24">
        <f>IFERROR(LARGE((N24:AS24),2),"")</f>
        <v>581</v>
      </c>
      <c r="I24">
        <f>IFERROR(LARGE((N24:AS24),3),"")</f>
        <v>581</v>
      </c>
      <c r="J24">
        <f>IFERROR(LARGE((N24:AS24),4),"")</f>
        <v>580</v>
      </c>
      <c r="K24">
        <f>IFERROR(LARGE((N24:AS24),5),"")</f>
        <v>579</v>
      </c>
      <c r="L24" s="78">
        <f t="shared" si="3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>
        <v>587</v>
      </c>
      <c r="Y24" s="12">
        <v>581</v>
      </c>
      <c r="Z24" s="12">
        <v>581</v>
      </c>
      <c r="AA24" s="12">
        <v>579</v>
      </c>
      <c r="AB24" s="12">
        <v>580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126</v>
      </c>
      <c r="E25" t="str">
        <f>IF(COUNT(N25:AS25)=0,"", COUNT(N25:AS25))</f>
        <v/>
      </c>
      <c r="F25" t="str">
        <f t="shared" si="2"/>
        <v/>
      </c>
      <c r="G25" t="str">
        <f>IFERROR(LARGE((N25:AS25),1),"")</f>
        <v/>
      </c>
      <c r="H25" t="str">
        <f>IFERROR(LARGE((N25:AS25),2),"")</f>
        <v/>
      </c>
      <c r="I25" t="str">
        <f>IFERROR(LARGE((N25:AS25),3),"")</f>
        <v/>
      </c>
      <c r="J25" t="str">
        <f>IFERROR(LARGE((N25:AS25),4),"")</f>
        <v/>
      </c>
      <c r="K25" t="str">
        <f>IFERROR(LARGE((N25:AS25),5),"")</f>
        <v/>
      </c>
      <c r="L25" s="78" t="str">
        <f t="shared" si="3"/>
        <v/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95</v>
      </c>
      <c r="E26">
        <f>IF(COUNT(N26:AS26)=0,"", COUNT(N26:AS26))</f>
        <v>5</v>
      </c>
      <c r="F26">
        <f t="shared" si="2"/>
        <v>5</v>
      </c>
      <c r="G26">
        <f>IFERROR(LARGE((N26:AS26),1),"")</f>
        <v>584</v>
      </c>
      <c r="H26">
        <f>IFERROR(LARGE((N26:AS26),2),"")</f>
        <v>583</v>
      </c>
      <c r="I26">
        <f>IFERROR(LARGE((N26:AS26),3),"")</f>
        <v>578</v>
      </c>
      <c r="J26">
        <f>IFERROR(LARGE((N26:AS26),4),"")</f>
        <v>557</v>
      </c>
      <c r="K26">
        <f>IFERROR(LARGE((N26:AS26),5),"")</f>
        <v>548</v>
      </c>
      <c r="L26" s="78">
        <f t="shared" si="3"/>
        <v>570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584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583</v>
      </c>
      <c r="AG26" s="12">
        <v>578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>
        <v>557</v>
      </c>
      <c r="AP26" s="12">
        <v>548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103</v>
      </c>
      <c r="E27">
        <f>IF(COUNT(N27:AS27)=0,"", COUNT(N27:AS27))</f>
        <v>6</v>
      </c>
      <c r="F27">
        <f t="shared" si="2"/>
        <v>5</v>
      </c>
      <c r="G27">
        <f>IFERROR(LARGE((N27:AS27),1),"")</f>
        <v>585</v>
      </c>
      <c r="H27">
        <f>IFERROR(LARGE((N27:AS27),2),"")</f>
        <v>580</v>
      </c>
      <c r="I27">
        <f>IFERROR(LARGE((N27:AS27),3),"")</f>
        <v>575</v>
      </c>
      <c r="J27">
        <f>IFERROR(LARGE((N27:AS27),4),"")</f>
        <v>571</v>
      </c>
      <c r="K27">
        <f>IFERROR(LARGE((N27:AS27),5),"")</f>
        <v>568</v>
      </c>
      <c r="L27" s="78">
        <f t="shared" si="3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>
        <v>585</v>
      </c>
      <c r="X27" s="12">
        <v>580</v>
      </c>
      <c r="Y27" s="12">
        <v>568</v>
      </c>
      <c r="Z27" s="12">
        <v>575</v>
      </c>
      <c r="AA27" s="12">
        <v>571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567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127</v>
      </c>
      <c r="E28">
        <f>IF(COUNT(N28:AS28)=0,"", COUNT(N28:AS28))</f>
        <v>9</v>
      </c>
      <c r="F28">
        <f t="shared" si="2"/>
        <v>5</v>
      </c>
      <c r="G28">
        <f>IFERROR(LARGE((N28:AS28),1),"")</f>
        <v>585</v>
      </c>
      <c r="H28">
        <f>IFERROR(LARGE((N28:AS28),2),"")</f>
        <v>583</v>
      </c>
      <c r="I28">
        <f>IFERROR(LARGE((N28:AS28),3),"")</f>
        <v>581</v>
      </c>
      <c r="J28">
        <f>IFERROR(LARGE((N28:AS28),4),"")</f>
        <v>579</v>
      </c>
      <c r="K28">
        <f>IFERROR(LARGE((N28:AS28),5),"")</f>
        <v>578</v>
      </c>
      <c r="L28" s="78">
        <f t="shared" si="3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585</v>
      </c>
      <c r="V28" s="12" t="s">
        <v>12</v>
      </c>
      <c r="W28" s="12" t="s">
        <v>12</v>
      </c>
      <c r="X28" s="12" t="s">
        <v>12</v>
      </c>
      <c r="Y28" s="12">
        <v>581</v>
      </c>
      <c r="Z28" s="12">
        <v>579</v>
      </c>
      <c r="AA28" s="12">
        <v>583</v>
      </c>
      <c r="AB28" s="12">
        <v>565</v>
      </c>
      <c r="AC28" s="12" t="s">
        <v>12</v>
      </c>
      <c r="AD28" s="12" t="s">
        <v>12</v>
      </c>
      <c r="AE28" s="12" t="s">
        <v>12</v>
      </c>
      <c r="AF28" s="12">
        <v>578</v>
      </c>
      <c r="AG28" s="12" t="s">
        <v>12</v>
      </c>
      <c r="AH28" s="12" t="s">
        <v>12</v>
      </c>
      <c r="AI28" s="12">
        <v>566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575</v>
      </c>
      <c r="AP28" s="12">
        <v>561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94</v>
      </c>
      <c r="E29">
        <f>IF(COUNT(N29:AS29)=0,"", COUNT(N29:AS29))</f>
        <v>8</v>
      </c>
      <c r="F29">
        <f t="shared" si="2"/>
        <v>5</v>
      </c>
      <c r="G29">
        <f>IFERROR(LARGE((N29:AS29),1),"")</f>
        <v>580</v>
      </c>
      <c r="H29">
        <f>IFERROR(LARGE((N29:AS29),2),"")</f>
        <v>578</v>
      </c>
      <c r="I29">
        <f>IFERROR(LARGE((N29:AS29),3),"")</f>
        <v>576</v>
      </c>
      <c r="J29">
        <f>IFERROR(LARGE((N29:AS29),4),"")</f>
        <v>574</v>
      </c>
      <c r="K29">
        <f>IFERROR(LARGE((N29:AS29),5),"")</f>
        <v>572</v>
      </c>
      <c r="L29" s="78">
        <f t="shared" si="3"/>
        <v>576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576</v>
      </c>
      <c r="Z29" s="12">
        <v>572</v>
      </c>
      <c r="AA29" s="12">
        <v>574</v>
      </c>
      <c r="AB29" s="12">
        <v>567</v>
      </c>
      <c r="AC29" s="12" t="s">
        <v>12</v>
      </c>
      <c r="AD29" s="12" t="s">
        <v>12</v>
      </c>
      <c r="AE29" s="12" t="s">
        <v>12</v>
      </c>
      <c r="AF29" s="12">
        <v>578</v>
      </c>
      <c r="AG29" s="12">
        <v>580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572</v>
      </c>
      <c r="AP29" s="12">
        <v>570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85</v>
      </c>
      <c r="E30">
        <f>IF(COUNT(N30:AS30)=0,"", COUNT(N30:AS30))</f>
        <v>10</v>
      </c>
      <c r="F30">
        <f t="shared" si="2"/>
        <v>5</v>
      </c>
      <c r="G30">
        <f>IFERROR(LARGE((N30:AS30),1),"")</f>
        <v>592</v>
      </c>
      <c r="H30">
        <f>IFERROR(LARGE((N30:AS30),2),"")</f>
        <v>587</v>
      </c>
      <c r="I30">
        <f>IFERROR(LARGE((N30:AS30),3),"")</f>
        <v>585</v>
      </c>
      <c r="J30">
        <f>IFERROR(LARGE((N30:AS30),4),"")</f>
        <v>583</v>
      </c>
      <c r="K30">
        <f>IFERROR(LARGE((N30:AS30),5),"")</f>
        <v>583</v>
      </c>
      <c r="L30" s="78">
        <f t="shared" si="3"/>
        <v>586</v>
      </c>
      <c r="N30" s="12" t="s">
        <v>12</v>
      </c>
      <c r="O30" s="12" t="s">
        <v>12</v>
      </c>
      <c r="P30" s="12">
        <v>559</v>
      </c>
      <c r="Q30" s="12">
        <v>583</v>
      </c>
      <c r="R30" s="12">
        <v>585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583</v>
      </c>
      <c r="X30" s="12">
        <v>582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>
        <v>579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592</v>
      </c>
      <c r="AL30" s="12">
        <v>582</v>
      </c>
      <c r="AM30" s="12">
        <v>587</v>
      </c>
      <c r="AN30" s="12">
        <v>583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89</v>
      </c>
      <c r="E31">
        <f>IF(COUNT(N31:AS31)=0,"", COUNT(N31:AS31))</f>
        <v>8</v>
      </c>
      <c r="F31">
        <f t="shared" si="2"/>
        <v>5</v>
      </c>
      <c r="G31">
        <f>IFERROR(LARGE((N31:AS31),1),"")</f>
        <v>586</v>
      </c>
      <c r="H31">
        <f>IFERROR(LARGE((N31:AS31),2),"")</f>
        <v>585</v>
      </c>
      <c r="I31">
        <f>IFERROR(LARGE((N31:AS31),3),"")</f>
        <v>585</v>
      </c>
      <c r="J31">
        <f>IFERROR(LARGE((N31:AS31),4),"")</f>
        <v>584</v>
      </c>
      <c r="K31">
        <f>IFERROR(LARGE((N31:AS31),5),"")</f>
        <v>581</v>
      </c>
      <c r="L31" s="78">
        <f t="shared" si="3"/>
        <v>584.20000000000005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581</v>
      </c>
      <c r="U31" s="12">
        <v>584</v>
      </c>
      <c r="V31" s="12" t="s">
        <v>12</v>
      </c>
      <c r="W31" s="12" t="s">
        <v>12</v>
      </c>
      <c r="X31" s="12" t="s">
        <v>12</v>
      </c>
      <c r="Y31" s="12">
        <v>580</v>
      </c>
      <c r="Z31" s="12">
        <v>577</v>
      </c>
      <c r="AA31" s="12">
        <v>586</v>
      </c>
      <c r="AB31" s="12">
        <v>572</v>
      </c>
      <c r="AC31" s="12" t="s">
        <v>12</v>
      </c>
      <c r="AD31" s="12" t="s">
        <v>12</v>
      </c>
      <c r="AE31" s="12" t="s">
        <v>12</v>
      </c>
      <c r="AF31" s="12">
        <v>585</v>
      </c>
      <c r="AG31" s="12">
        <v>585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86</v>
      </c>
      <c r="E32">
        <f>IF(COUNT(N32:AS32)=0,"", COUNT(N32:AS32))</f>
        <v>4</v>
      </c>
      <c r="F32">
        <f t="shared" si="2"/>
        <v>4</v>
      </c>
      <c r="G32">
        <f>IFERROR(LARGE((N32:AS32),1),"")</f>
        <v>589</v>
      </c>
      <c r="H32">
        <f>IFERROR(LARGE((N32:AS32),2),"")</f>
        <v>576</v>
      </c>
      <c r="I32">
        <f>IFERROR(LARGE((N32:AS32),3),"")</f>
        <v>573</v>
      </c>
      <c r="J32">
        <f>IFERROR(LARGE((N32:AS32),4),"")</f>
        <v>572</v>
      </c>
      <c r="K32" t="str">
        <f>IFERROR(LARGE((N32:AS32),5),"")</f>
        <v/>
      </c>
      <c r="L32" s="78">
        <f t="shared" si="3"/>
        <v>577.5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>
        <v>589</v>
      </c>
      <c r="AB32" s="12">
        <v>573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572</v>
      </c>
      <c r="AN32" s="12">
        <v>576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125</v>
      </c>
      <c r="E33">
        <f>IF(COUNT(N33:AS33)=0,"", COUNT(N33:AS33))</f>
        <v>2</v>
      </c>
      <c r="F33">
        <f t="shared" si="2"/>
        <v>2</v>
      </c>
      <c r="G33">
        <f>IFERROR(LARGE((N33:AS33),1),"")</f>
        <v>572</v>
      </c>
      <c r="H33">
        <f>IFERROR(LARGE((N33:AS33),2),"")</f>
        <v>570</v>
      </c>
      <c r="I33" t="str">
        <f>IFERROR(LARGE((N33:AS33),3),"")</f>
        <v/>
      </c>
      <c r="J33" t="str">
        <f>IFERROR(LARGE((N33:AS33),4),"")</f>
        <v/>
      </c>
      <c r="K33" t="str">
        <f>IFERROR(LARGE((N33:AS33),5),"")</f>
        <v/>
      </c>
      <c r="L33" s="78">
        <f t="shared" si="3"/>
        <v>571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>
        <v>570</v>
      </c>
      <c r="Z33" s="12">
        <v>572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88</v>
      </c>
      <c r="E34">
        <f>IF(COUNT(N34:AS34)=0,"", COUNT(N34:AS34))</f>
        <v>11</v>
      </c>
      <c r="F34">
        <f t="shared" si="2"/>
        <v>5</v>
      </c>
      <c r="G34">
        <f>IFERROR(LARGE((N34:AS34),1),"")</f>
        <v>595</v>
      </c>
      <c r="H34">
        <f>IFERROR(LARGE((N34:AS34),2),"")</f>
        <v>592</v>
      </c>
      <c r="I34">
        <f>IFERROR(LARGE((N34:AS34),3),"")</f>
        <v>589</v>
      </c>
      <c r="J34">
        <f>IFERROR(LARGE((N34:AS34),4),"")</f>
        <v>588</v>
      </c>
      <c r="K34">
        <f>IFERROR(LARGE((N34:AS34),5),"")</f>
        <v>588</v>
      </c>
      <c r="L34" s="78">
        <f t="shared" si="3"/>
        <v>590.4</v>
      </c>
      <c r="N34" s="12" t="s">
        <v>12</v>
      </c>
      <c r="O34" s="12" t="s">
        <v>12</v>
      </c>
      <c r="P34" s="12">
        <v>564</v>
      </c>
      <c r="Q34" s="12">
        <v>588</v>
      </c>
      <c r="R34" s="12">
        <v>585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588</v>
      </c>
      <c r="X34" s="12">
        <v>595</v>
      </c>
      <c r="Y34" s="12">
        <v>586</v>
      </c>
      <c r="Z34" s="12">
        <v>589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>
        <v>592</v>
      </c>
      <c r="AG34" s="12">
        <v>580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>
        <v>583</v>
      </c>
      <c r="AN34" s="12">
        <v>582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ref="A35:A42" si="4">IF(D35="","",(RIGHT(D35,LEN(D35)-SEARCH(" ",D35,1))))</f>
        <v/>
      </c>
      <c r="B35" t="str">
        <f t="shared" ref="B35:B42" si="5">IF(D35="","",(LEFT(D35,SEARCH(" ",D35,1))))</f>
        <v/>
      </c>
      <c r="C35" s="12">
        <v>22</v>
      </c>
      <c r="E35" t="str">
        <f>IF(COUNT(N35:AS35)=0,"", COUNT(N35:AS35))</f>
        <v/>
      </c>
      <c r="F35" t="str">
        <f t="shared" ref="F35:F42" si="6">_xlfn.IFS(E35="","",E35=1,1,E35=2,2,E35=3,3,E35=4,4,E35=5,5,E35&gt;5,5)</f>
        <v/>
      </c>
      <c r="G35" t="str">
        <f>IFERROR(LARGE((N35:AS35),1),"")</f>
        <v/>
      </c>
      <c r="H35" t="str">
        <f>IFERROR(LARGE((N35:AS35),2),"")</f>
        <v/>
      </c>
      <c r="I35" t="str">
        <f>IFERROR(LARGE((N35:AS35),3),"")</f>
        <v/>
      </c>
      <c r="J35" t="str">
        <f>IFERROR(LARGE((N35:AS35),4),"")</f>
        <v/>
      </c>
      <c r="K35" t="str">
        <f>IFERROR(LARGE((N35:AS35),5),"")</f>
        <v/>
      </c>
      <c r="L35" t="str">
        <f t="shared" ref="L35:L42" si="7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4"/>
        <v/>
      </c>
      <c r="B36" t="str">
        <f t="shared" si="5"/>
        <v/>
      </c>
      <c r="C36" s="12">
        <v>23</v>
      </c>
      <c r="E36" t="str">
        <f>IF(COUNT(N36:AS36)=0,"", COUNT(N36:AS36))</f>
        <v/>
      </c>
      <c r="F36" t="str">
        <f t="shared" si="6"/>
        <v/>
      </c>
      <c r="G36" t="str">
        <f>IFERROR(LARGE((N36:AS36),1),"")</f>
        <v/>
      </c>
      <c r="H36" t="str">
        <f>IFERROR(LARGE((N36:AS36),2),"")</f>
        <v/>
      </c>
      <c r="I36" t="str">
        <f>IFERROR(LARGE((N36:AS36),3),"")</f>
        <v/>
      </c>
      <c r="J36" t="str">
        <f>IFERROR(LARGE((N36:AS36),4),"")</f>
        <v/>
      </c>
      <c r="K36" t="str">
        <f>IFERROR(LARGE((N36:AS36),5),"")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4"/>
        <v/>
      </c>
      <c r="B37" t="str">
        <f t="shared" si="5"/>
        <v/>
      </c>
      <c r="C37" s="12">
        <v>24</v>
      </c>
      <c r="E37" t="str">
        <f>IF(COUNT(N37:AS37)=0,"", COUNT(N37:AS37))</f>
        <v/>
      </c>
      <c r="F37" t="str">
        <f t="shared" si="6"/>
        <v/>
      </c>
      <c r="G37" t="str">
        <f>IFERROR(LARGE((N37:AS37),1),"")</f>
        <v/>
      </c>
      <c r="H37" t="str">
        <f>IFERROR(LARGE((N37:AS37),2),"")</f>
        <v/>
      </c>
      <c r="I37" t="str">
        <f>IFERROR(LARGE((N37:AS37),3),"")</f>
        <v/>
      </c>
      <c r="J37" t="str">
        <f>IFERROR(LARGE((N37:AS37),4),"")</f>
        <v/>
      </c>
      <c r="K37" t="str">
        <f>IFERROR(LARGE((N37:AS37),5),"")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4"/>
        <v/>
      </c>
      <c r="B38" t="str">
        <f t="shared" si="5"/>
        <v/>
      </c>
      <c r="C38" s="12">
        <v>25</v>
      </c>
      <c r="E38" t="str">
        <f>IF(COUNT(N38:AS38)=0,"", COUNT(N38:AS38))</f>
        <v/>
      </c>
      <c r="F38" t="str">
        <f t="shared" si="6"/>
        <v/>
      </c>
      <c r="G38" t="str">
        <f>IFERROR(LARGE((N38:AS38),1),"")</f>
        <v/>
      </c>
      <c r="H38" t="str">
        <f>IFERROR(LARGE((N38:AS38),2),"")</f>
        <v/>
      </c>
      <c r="I38" t="str">
        <f>IFERROR(LARGE((N38:AS38),3),"")</f>
        <v/>
      </c>
      <c r="J38" t="str">
        <f>IFERROR(LARGE((N38:AS38),4),"")</f>
        <v/>
      </c>
      <c r="K38" t="str">
        <f>IFERROR(LARGE((N38:AS38),5),"")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4"/>
        <v/>
      </c>
      <c r="B39" t="str">
        <f t="shared" si="5"/>
        <v/>
      </c>
      <c r="C39" s="12">
        <v>26</v>
      </c>
      <c r="E39" t="str">
        <f>IF(COUNT(N39:AS39)=0,"", COUNT(N39:AS39))</f>
        <v/>
      </c>
      <c r="F39" t="str">
        <f t="shared" si="6"/>
        <v/>
      </c>
      <c r="G39" t="str">
        <f>IFERROR(LARGE((N39:AS39),1),"")</f>
        <v/>
      </c>
      <c r="H39" t="str">
        <f>IFERROR(LARGE((N39:AS39),2),"")</f>
        <v/>
      </c>
      <c r="I39" t="str">
        <f>IFERROR(LARGE((N39:AS39),3),"")</f>
        <v/>
      </c>
      <c r="J39" t="str">
        <f>IFERROR(LARGE((N39:AS39),4),"")</f>
        <v/>
      </c>
      <c r="K39" t="str">
        <f>IFERROR(LARGE((N39:AS39),5),"")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4"/>
        <v/>
      </c>
      <c r="B40" t="str">
        <f t="shared" si="5"/>
        <v/>
      </c>
      <c r="C40" s="12">
        <v>27</v>
      </c>
      <c r="E40" t="str">
        <f>IF(COUNT(N40:AS40)=0,"", COUNT(N40:AS40))</f>
        <v/>
      </c>
      <c r="F40" t="str">
        <f t="shared" si="6"/>
        <v/>
      </c>
      <c r="G40" t="str">
        <f>IFERROR(LARGE((N40:AS40),1),"")</f>
        <v/>
      </c>
      <c r="H40" t="str">
        <f>IFERROR(LARGE((N40:AS40),2),"")</f>
        <v/>
      </c>
      <c r="I40" t="str">
        <f>IFERROR(LARGE((N40:AS40),3),"")</f>
        <v/>
      </c>
      <c r="J40" t="str">
        <f>IFERROR(LARGE((N40:AS40),4),"")</f>
        <v/>
      </c>
      <c r="K40" t="str">
        <f>IFERROR(LARGE((N40:AS40),5),"")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4"/>
        <v/>
      </c>
      <c r="B41" t="str">
        <f t="shared" si="5"/>
        <v/>
      </c>
      <c r="C41" s="12">
        <v>28</v>
      </c>
      <c r="E41" t="str">
        <f>IF(COUNT(N41:AS41)=0,"", COUNT(N41:AS41))</f>
        <v/>
      </c>
      <c r="F41" t="str">
        <f t="shared" si="6"/>
        <v/>
      </c>
      <c r="G41" t="str">
        <f>IFERROR(LARGE((N41:AS41),1),"")</f>
        <v/>
      </c>
      <c r="H41" t="str">
        <f>IFERROR(LARGE((N41:AS41),2),"")</f>
        <v/>
      </c>
      <c r="I41" t="str">
        <f>IFERROR(LARGE((N41:AS41),3),"")</f>
        <v/>
      </c>
      <c r="J41" t="str">
        <f>IFERROR(LARGE((N41:AS41),4),"")</f>
        <v/>
      </c>
      <c r="K41" t="str">
        <f>IFERROR(LARGE((N41:AS41),5),"")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4"/>
        <v/>
      </c>
      <c r="B42" t="str">
        <f t="shared" si="5"/>
        <v/>
      </c>
      <c r="C42" s="12">
        <v>29</v>
      </c>
      <c r="E42" t="str">
        <f>IF(COUNT(N42:AS42)=0,"", COUNT(N42:AS42))</f>
        <v/>
      </c>
      <c r="F42" t="str">
        <f t="shared" si="6"/>
        <v/>
      </c>
      <c r="G42" t="str">
        <f>IFERROR(LARGE((N42:AS42),1),"")</f>
        <v/>
      </c>
      <c r="H42" t="str">
        <f>IFERROR(LARGE((N42:AS42),2),"")</f>
        <v/>
      </c>
      <c r="I42" t="str">
        <f>IFERROR(LARGE((N42:AS42),3),"")</f>
        <v/>
      </c>
      <c r="J42" t="str">
        <f>IFERROR(LARGE((N42:AS42),4),"")</f>
        <v/>
      </c>
      <c r="K42" t="str">
        <f>IFERROR(LARGE((N42:AS42),5),"")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ref="A43:A73" si="8">IF(D43="","",(RIGHT(D43,LEN(D43)-SEARCH(" ",D43,1))))</f>
        <v/>
      </c>
      <c r="B43" t="str">
        <f t="shared" ref="B43:B73" si="9">IF(D43="","",(LEFT(D43,SEARCH(" ",D43,1))))</f>
        <v/>
      </c>
      <c r="C43" s="12">
        <v>30</v>
      </c>
      <c r="E43" t="str">
        <f>IF(COUNT(N43:AS43)=0,"", COUNT(N43:AS43))</f>
        <v/>
      </c>
      <c r="F43" t="str">
        <f t="shared" ref="F43:F73" si="10">_xlfn.IFS(E43="","",E43=1,1,E43=2,2,E43=3,3,E43=4,4,E43=5,5,E43&gt;5,5)</f>
        <v/>
      </c>
      <c r="G43" t="str">
        <f>IFERROR(LARGE((N43:AS43),1),"")</f>
        <v/>
      </c>
      <c r="H43" t="str">
        <f>IFERROR(LARGE((N43:AS43),2),"")</f>
        <v/>
      </c>
      <c r="I43" t="str">
        <f>IFERROR(LARGE((N43:AS43),3),"")</f>
        <v/>
      </c>
      <c r="J43" t="str">
        <f>IFERROR(LARGE((N43:AS43),4),"")</f>
        <v/>
      </c>
      <c r="K43" t="str">
        <f>IFERROR(LARGE((N43:AS43),5),"")</f>
        <v/>
      </c>
      <c r="L43" t="str">
        <f t="shared" ref="L43:L73" si="11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8"/>
        <v/>
      </c>
      <c r="B44" t="str">
        <f t="shared" si="9"/>
        <v/>
      </c>
      <c r="C44" s="12">
        <v>31</v>
      </c>
      <c r="E44" t="str">
        <f>IF(COUNT(N44:AS44)=0,"", COUNT(N44:AS44))</f>
        <v/>
      </c>
      <c r="F44" t="str">
        <f t="shared" si="10"/>
        <v/>
      </c>
      <c r="G44" t="str">
        <f>IFERROR(LARGE((N44:AS44),1),"")</f>
        <v/>
      </c>
      <c r="H44" t="str">
        <f>IFERROR(LARGE((N44:AS44),2),"")</f>
        <v/>
      </c>
      <c r="I44" t="str">
        <f>IFERROR(LARGE((N44:AS44),3),"")</f>
        <v/>
      </c>
      <c r="J44" t="str">
        <f>IFERROR(LARGE((N44:AS44),4),"")</f>
        <v/>
      </c>
      <c r="K44" t="str">
        <f>IFERROR(LARGE((N44:AS44),5),"")</f>
        <v/>
      </c>
      <c r="L44" t="str">
        <f t="shared" si="1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8"/>
        <v/>
      </c>
      <c r="B45" t="str">
        <f t="shared" si="9"/>
        <v/>
      </c>
      <c r="C45" s="12">
        <v>32</v>
      </c>
      <c r="E45" t="str">
        <f>IF(COUNT(N45:AS45)=0,"", COUNT(N45:AS45))</f>
        <v/>
      </c>
      <c r="F45" t="str">
        <f t="shared" si="10"/>
        <v/>
      </c>
      <c r="G45" t="str">
        <f>IFERROR(LARGE((N45:AS45),1),"")</f>
        <v/>
      </c>
      <c r="H45" t="str">
        <f>IFERROR(LARGE((N45:AS45),2),"")</f>
        <v/>
      </c>
      <c r="I45" t="str">
        <f>IFERROR(LARGE((N45:AS45),3),"")</f>
        <v/>
      </c>
      <c r="J45" t="str">
        <f>IFERROR(LARGE((N45:AS45),4),"")</f>
        <v/>
      </c>
      <c r="K45" t="str">
        <f>IFERROR(LARGE((N45:AS45),5),"")</f>
        <v/>
      </c>
      <c r="L45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8"/>
        <v/>
      </c>
      <c r="B46" t="str">
        <f t="shared" si="9"/>
        <v/>
      </c>
      <c r="C46" s="12">
        <v>33</v>
      </c>
      <c r="E46" t="str">
        <f>IF(COUNT(N46:AS46)=0,"", COUNT(N46:AS46))</f>
        <v/>
      </c>
      <c r="F46" t="str">
        <f t="shared" si="10"/>
        <v/>
      </c>
      <c r="G46" t="str">
        <f>IFERROR(LARGE((N46:AS46),1),"")</f>
        <v/>
      </c>
      <c r="H46" t="str">
        <f>IFERROR(LARGE((N46:AS46),2),"")</f>
        <v/>
      </c>
      <c r="I46" t="str">
        <f>IFERROR(LARGE((N46:AS46),3),"")</f>
        <v/>
      </c>
      <c r="J46" t="str">
        <f>IFERROR(LARGE((N46:AS46),4),"")</f>
        <v/>
      </c>
      <c r="K46" t="str">
        <f t="shared" ref="K46:K73" si="12">IFERROR(LARGE((N46:AS46),5),"")</f>
        <v/>
      </c>
      <c r="L46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8"/>
        <v/>
      </c>
      <c r="B47" t="str">
        <f t="shared" si="9"/>
        <v/>
      </c>
      <c r="C47" s="12">
        <v>34</v>
      </c>
      <c r="E47" t="str">
        <f>IF(COUNT(N47:AS47)=0,"", COUNT(N47:AS47))</f>
        <v/>
      </c>
      <c r="F47" t="str">
        <f t="shared" si="10"/>
        <v/>
      </c>
      <c r="G47" t="str">
        <f>IFERROR(LARGE((N47:AS47),1),"")</f>
        <v/>
      </c>
      <c r="H47" t="str">
        <f>IFERROR(LARGE((N47:AS47),2),"")</f>
        <v/>
      </c>
      <c r="I47" t="str">
        <f>IFERROR(LARGE((N47:AS47),3),"")</f>
        <v/>
      </c>
      <c r="J47" t="str">
        <f>IFERROR(LARGE((N47:AS47),4),"")</f>
        <v/>
      </c>
      <c r="K47" t="str">
        <f t="shared" si="12"/>
        <v/>
      </c>
      <c r="L47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8"/>
        <v/>
      </c>
      <c r="B48" t="str">
        <f t="shared" si="9"/>
        <v/>
      </c>
      <c r="C48" s="12">
        <v>35</v>
      </c>
      <c r="E48" t="str">
        <f>IF(COUNT(N48:AS48)=0,"", COUNT(N48:AS48))</f>
        <v/>
      </c>
      <c r="F48" t="str">
        <f t="shared" si="10"/>
        <v/>
      </c>
      <c r="G48" t="str">
        <f>IFERROR(LARGE((N48:AS48),1),"")</f>
        <v/>
      </c>
      <c r="H48" t="str">
        <f>IFERROR(LARGE((N48:AS48),2),"")</f>
        <v/>
      </c>
      <c r="I48" t="str">
        <f>IFERROR(LARGE((N48:AS48),3),"")</f>
        <v/>
      </c>
      <c r="J48" t="str">
        <f>IFERROR(LARGE((N48:AS48),4),"")</f>
        <v/>
      </c>
      <c r="K48" t="str">
        <f t="shared" si="12"/>
        <v/>
      </c>
      <c r="L48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8"/>
        <v/>
      </c>
      <c r="B49" t="str">
        <f t="shared" si="9"/>
        <v/>
      </c>
      <c r="C49" s="12">
        <v>36</v>
      </c>
      <c r="E49" t="str">
        <f>IF(COUNT(N49:AS49)=0,"", COUNT(N49:AS49))</f>
        <v/>
      </c>
      <c r="F49" t="str">
        <f t="shared" si="10"/>
        <v/>
      </c>
      <c r="G49" t="str">
        <f>IFERROR(LARGE((N49:AS49),1),"")</f>
        <v/>
      </c>
      <c r="H49" t="str">
        <f>IFERROR(LARGE((N49:AS49),2),"")</f>
        <v/>
      </c>
      <c r="I49" t="str">
        <f>IFERROR(LARGE((N49:AS49),3),"")</f>
        <v/>
      </c>
      <c r="J49" t="str">
        <f>IFERROR(LARGE((N49:AS49),4),"")</f>
        <v/>
      </c>
      <c r="K49" t="str">
        <f t="shared" si="12"/>
        <v/>
      </c>
      <c r="L49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8"/>
        <v/>
      </c>
      <c r="B50" t="str">
        <f t="shared" si="9"/>
        <v/>
      </c>
      <c r="C50" s="12">
        <v>37</v>
      </c>
      <c r="E50" t="str">
        <f>IF(COUNT(N50:AS50)=0,"", COUNT(N50:AS50))</f>
        <v/>
      </c>
      <c r="F50" t="str">
        <f t="shared" si="10"/>
        <v/>
      </c>
      <c r="G50" t="str">
        <f>IFERROR(LARGE((N50:AS50),1),"")</f>
        <v/>
      </c>
      <c r="H50" t="str">
        <f>IFERROR(LARGE((N50:AS50),2),"")</f>
        <v/>
      </c>
      <c r="I50" t="str">
        <f>IFERROR(LARGE((N50:AS50),3),"")</f>
        <v/>
      </c>
      <c r="J50" t="str">
        <f>IFERROR(LARGE((N50:AS50),4),"")</f>
        <v/>
      </c>
      <c r="K50" t="str">
        <f t="shared" si="12"/>
        <v/>
      </c>
      <c r="L50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8"/>
        <v/>
      </c>
      <c r="B51" t="str">
        <f t="shared" si="9"/>
        <v/>
      </c>
      <c r="C51" s="12">
        <v>38</v>
      </c>
      <c r="E51" t="str">
        <f>IF(COUNT(N51:AS51)=0,"", COUNT(N51:AS51))</f>
        <v/>
      </c>
      <c r="F51" t="str">
        <f t="shared" si="10"/>
        <v/>
      </c>
      <c r="G51" t="str">
        <f>IFERROR(LARGE((N51:AS51),1),"")</f>
        <v/>
      </c>
      <c r="H51" t="str">
        <f>IFERROR(LARGE((N51:AS51),2),"")</f>
        <v/>
      </c>
      <c r="I51" t="str">
        <f>IFERROR(LARGE((N51:AS51),3),"")</f>
        <v/>
      </c>
      <c r="J51" t="str">
        <f>IFERROR(LARGE((N51:AS51),4),"")</f>
        <v/>
      </c>
      <c r="K51" t="str">
        <f t="shared" si="12"/>
        <v/>
      </c>
      <c r="L51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8"/>
        <v/>
      </c>
      <c r="B52" t="str">
        <f t="shared" si="9"/>
        <v/>
      </c>
      <c r="C52" s="12">
        <v>39</v>
      </c>
      <c r="E52" t="str">
        <f>IF(COUNT(N52:AS52)=0,"", COUNT(N52:AS52))</f>
        <v/>
      </c>
      <c r="F52" t="str">
        <f t="shared" si="10"/>
        <v/>
      </c>
      <c r="G52" t="str">
        <f>IFERROR(LARGE((N52:AS52),1),"")</f>
        <v/>
      </c>
      <c r="H52" t="str">
        <f>IFERROR(LARGE((N52:AS52),2),"")</f>
        <v/>
      </c>
      <c r="I52" t="str">
        <f>IFERROR(LARGE((N52:AS52),3),"")</f>
        <v/>
      </c>
      <c r="J52" t="str">
        <f>IFERROR(LARGE((N52:AS52),4),"")</f>
        <v/>
      </c>
      <c r="K52" t="str">
        <f t="shared" si="12"/>
        <v/>
      </c>
      <c r="L5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8"/>
        <v/>
      </c>
      <c r="B53" t="str">
        <f t="shared" si="9"/>
        <v/>
      </c>
      <c r="C53" s="12">
        <v>40</v>
      </c>
      <c r="E53" t="str">
        <f>IF(COUNT(N53:AS53)=0,"", COUNT(N53:AS53))</f>
        <v/>
      </c>
      <c r="F53" t="str">
        <f t="shared" si="10"/>
        <v/>
      </c>
      <c r="G53" t="str">
        <f>IFERROR(LARGE((N53:AS53),1),"")</f>
        <v/>
      </c>
      <c r="H53" t="str">
        <f>IFERROR(LARGE((N53:AS53),2),"")</f>
        <v/>
      </c>
      <c r="I53" t="str">
        <f>IFERROR(LARGE((N53:AS53),3),"")</f>
        <v/>
      </c>
      <c r="J53" t="str">
        <f>IFERROR(LARGE((N53:AS53),4),"")</f>
        <v/>
      </c>
      <c r="K53" t="str">
        <f t="shared" si="12"/>
        <v/>
      </c>
      <c r="L53" t="str">
        <f t="shared" si="11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8"/>
        <v/>
      </c>
      <c r="B54" t="str">
        <f t="shared" si="9"/>
        <v/>
      </c>
      <c r="C54" s="12">
        <v>41</v>
      </c>
      <c r="E54" t="str">
        <f>IF(COUNT(N54:AS54)=0,"", COUNT(N54:AS54))</f>
        <v/>
      </c>
      <c r="F54" t="str">
        <f t="shared" si="10"/>
        <v/>
      </c>
      <c r="G54" t="str">
        <f>IFERROR(LARGE((N54:AS54),1),"")</f>
        <v/>
      </c>
      <c r="H54" t="str">
        <f>IFERROR(LARGE((N54:AS54),2),"")</f>
        <v/>
      </c>
      <c r="I54" t="str">
        <f>IFERROR(LARGE((N54:AS54),3),"")</f>
        <v/>
      </c>
      <c r="J54" t="str">
        <f>IFERROR(LARGE((N54:AS54),4),"")</f>
        <v/>
      </c>
      <c r="K54" t="str">
        <f t="shared" si="12"/>
        <v/>
      </c>
      <c r="L54" t="str">
        <f t="shared" si="11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8"/>
        <v/>
      </c>
      <c r="B55" t="str">
        <f t="shared" si="9"/>
        <v/>
      </c>
      <c r="C55" s="12">
        <v>42</v>
      </c>
      <c r="E55" t="str">
        <f>IF(COUNT(N55:AS55)=0,"", COUNT(N55:AS55))</f>
        <v/>
      </c>
      <c r="F55" t="str">
        <f t="shared" si="10"/>
        <v/>
      </c>
      <c r="G55" t="str">
        <f>IFERROR(LARGE((N55:AS55),1),"")</f>
        <v/>
      </c>
      <c r="H55" t="str">
        <f>IFERROR(LARGE((N55:AS55),2),"")</f>
        <v/>
      </c>
      <c r="I55" t="str">
        <f>IFERROR(LARGE((N55:AS55),3),"")</f>
        <v/>
      </c>
      <c r="J55" t="str">
        <f>IFERROR(LARGE((N55:AS55),4),"")</f>
        <v/>
      </c>
      <c r="K55" t="str">
        <f t="shared" si="12"/>
        <v/>
      </c>
      <c r="L55" t="str">
        <f t="shared" si="11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8"/>
        <v/>
      </c>
      <c r="B56" t="str">
        <f t="shared" si="9"/>
        <v/>
      </c>
      <c r="C56" s="12">
        <v>43</v>
      </c>
      <c r="E56" t="str">
        <f>IF(COUNT(N56:AS56)=0,"", COUNT(N56:AS56))</f>
        <v/>
      </c>
      <c r="F56" t="str">
        <f t="shared" si="10"/>
        <v/>
      </c>
      <c r="G56" t="str">
        <f>IFERROR(LARGE((N56:AS56),1),"")</f>
        <v/>
      </c>
      <c r="H56" t="str">
        <f>IFERROR(LARGE((N56:AS56),2),"")</f>
        <v/>
      </c>
      <c r="I56" t="str">
        <f>IFERROR(LARGE((N56:AS56),3),"")</f>
        <v/>
      </c>
      <c r="J56" t="str">
        <f>IFERROR(LARGE((N56:AS56),4),"")</f>
        <v/>
      </c>
      <c r="K56" t="str">
        <f t="shared" si="12"/>
        <v/>
      </c>
      <c r="L56" t="str">
        <f t="shared" si="11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8"/>
        <v/>
      </c>
      <c r="B57" t="str">
        <f t="shared" si="9"/>
        <v/>
      </c>
      <c r="C57" s="12">
        <v>44</v>
      </c>
      <c r="E57" t="str">
        <f>IF(COUNT(N57:AS57)=0,"", COUNT(N57:AS57))</f>
        <v/>
      </c>
      <c r="F57" t="str">
        <f t="shared" si="10"/>
        <v/>
      </c>
      <c r="G57" t="str">
        <f>IFERROR(LARGE((N57:AS57),1),"")</f>
        <v/>
      </c>
      <c r="H57" t="str">
        <f>IFERROR(LARGE((N57:AS57),2),"")</f>
        <v/>
      </c>
      <c r="I57" t="str">
        <f>IFERROR(LARGE((N57:AS57),3),"")</f>
        <v/>
      </c>
      <c r="J57" t="str">
        <f>IFERROR(LARGE((N57:AS57),4),"")</f>
        <v/>
      </c>
      <c r="K57" t="str">
        <f t="shared" si="12"/>
        <v/>
      </c>
      <c r="L57" t="str">
        <f t="shared" si="11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8"/>
        <v/>
      </c>
      <c r="B58" t="str">
        <f t="shared" si="9"/>
        <v/>
      </c>
      <c r="C58" s="12">
        <v>45</v>
      </c>
      <c r="E58" t="str">
        <f>IF(COUNT(N58:AS58)=0,"", COUNT(N58:AS58))</f>
        <v/>
      </c>
      <c r="F58" t="str">
        <f t="shared" si="10"/>
        <v/>
      </c>
      <c r="G58" t="str">
        <f>IFERROR(LARGE((N58:AS58),1),"")</f>
        <v/>
      </c>
      <c r="H58" t="str">
        <f>IFERROR(LARGE((N58:AS58),2),"")</f>
        <v/>
      </c>
      <c r="I58" t="str">
        <f>IFERROR(LARGE((N58:AS58),3),"")</f>
        <v/>
      </c>
      <c r="J58" t="str">
        <f>IFERROR(LARGE((N58:AS58),4),"")</f>
        <v/>
      </c>
      <c r="K58" t="str">
        <f t="shared" si="12"/>
        <v/>
      </c>
      <c r="L58" t="str">
        <f t="shared" si="11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8"/>
        <v/>
      </c>
      <c r="B59" t="str">
        <f t="shared" si="9"/>
        <v/>
      </c>
      <c r="C59" s="12">
        <v>46</v>
      </c>
      <c r="E59" t="str">
        <f>IF(COUNT(N59:AS59)=0,"", COUNT(N59:AS59))</f>
        <v/>
      </c>
      <c r="F59" t="str">
        <f t="shared" si="10"/>
        <v/>
      </c>
      <c r="G59" t="str">
        <f>IFERROR(LARGE((N59:AS59),1),"")</f>
        <v/>
      </c>
      <c r="H59" t="str">
        <f>IFERROR(LARGE((N59:AS59),2),"")</f>
        <v/>
      </c>
      <c r="I59" t="str">
        <f>IFERROR(LARGE((N59:AS59),3),"")</f>
        <v/>
      </c>
      <c r="J59" t="str">
        <f>IFERROR(LARGE((N59:AS59),4),"")</f>
        <v/>
      </c>
      <c r="K59" t="str">
        <f t="shared" si="12"/>
        <v/>
      </c>
      <c r="L59" t="str">
        <f t="shared" si="11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8"/>
        <v/>
      </c>
      <c r="B60" t="str">
        <f t="shared" si="9"/>
        <v/>
      </c>
      <c r="C60" s="12">
        <v>47</v>
      </c>
      <c r="E60" t="str">
        <f>IF(COUNT(N60:AS60)=0,"", COUNT(N60:AS60))</f>
        <v/>
      </c>
      <c r="F60" t="str">
        <f t="shared" si="10"/>
        <v/>
      </c>
      <c r="G60" t="str">
        <f>IFERROR(LARGE((N60:AS60),1),"")</f>
        <v/>
      </c>
      <c r="H60" t="str">
        <f>IFERROR(LARGE((N60:AS60),2),"")</f>
        <v/>
      </c>
      <c r="I60" t="str">
        <f>IFERROR(LARGE((N60:AS60),3),"")</f>
        <v/>
      </c>
      <c r="J60" t="str">
        <f>IFERROR(LARGE((N60:AS60),4),"")</f>
        <v/>
      </c>
      <c r="K60" t="str">
        <f t="shared" si="12"/>
        <v/>
      </c>
      <c r="L60" t="str">
        <f t="shared" si="11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8"/>
        <v/>
      </c>
      <c r="B61" t="str">
        <f t="shared" si="9"/>
        <v/>
      </c>
      <c r="C61" s="12">
        <v>48</v>
      </c>
      <c r="E61" t="str">
        <f>IF(COUNT(N61:AS61)=0,"", COUNT(N61:AS61))</f>
        <v/>
      </c>
      <c r="F61" t="str">
        <f t="shared" si="10"/>
        <v/>
      </c>
      <c r="G61" t="str">
        <f>IFERROR(LARGE((N61:AS61),1),"")</f>
        <v/>
      </c>
      <c r="H61" t="str">
        <f>IFERROR(LARGE((N61:AS61),2),"")</f>
        <v/>
      </c>
      <c r="I61" t="str">
        <f>IFERROR(LARGE((N61:AS61),3),"")</f>
        <v/>
      </c>
      <c r="J61" t="str">
        <f>IFERROR(LARGE((N61:AS61),4),"")</f>
        <v/>
      </c>
      <c r="K61" t="str">
        <f t="shared" si="12"/>
        <v/>
      </c>
      <c r="L61" t="str">
        <f t="shared" si="11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8"/>
        <v/>
      </c>
      <c r="B62" t="str">
        <f t="shared" si="9"/>
        <v/>
      </c>
      <c r="C62" s="12">
        <v>49</v>
      </c>
      <c r="E62" t="str">
        <f>IF(COUNT(N62:AS62)=0,"", COUNT(N62:AS62))</f>
        <v/>
      </c>
      <c r="F62" t="str">
        <f t="shared" si="10"/>
        <v/>
      </c>
      <c r="G62" t="str">
        <f>IFERROR(LARGE((N62:AS62),1),"")</f>
        <v/>
      </c>
      <c r="H62" t="str">
        <f>IFERROR(LARGE((N62:AS62),2),"")</f>
        <v/>
      </c>
      <c r="I62" t="str">
        <f>IFERROR(LARGE((N62:AS62),3),"")</f>
        <v/>
      </c>
      <c r="J62" t="str">
        <f>IFERROR(LARGE((N62:AS62),4),"")</f>
        <v/>
      </c>
      <c r="K62" t="str">
        <f t="shared" si="12"/>
        <v/>
      </c>
      <c r="L62" t="str">
        <f t="shared" si="11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8"/>
        <v/>
      </c>
      <c r="B63" t="str">
        <f t="shared" si="9"/>
        <v/>
      </c>
      <c r="C63" s="12">
        <v>50</v>
      </c>
      <c r="E63" t="str">
        <f>IF(COUNT(N63:AS63)=0,"", COUNT(N63:AS63))</f>
        <v/>
      </c>
      <c r="F63" t="str">
        <f t="shared" si="10"/>
        <v/>
      </c>
      <c r="G63" t="str">
        <f>IFERROR(LARGE((N63:AS63),1),"")</f>
        <v/>
      </c>
      <c r="H63" t="str">
        <f>IFERROR(LARGE((N63:AS63),2),"")</f>
        <v/>
      </c>
      <c r="I63" t="str">
        <f>IFERROR(LARGE((N63:AS63),3),"")</f>
        <v/>
      </c>
      <c r="J63" t="str">
        <f>IFERROR(LARGE((N63:AS63),4),"")</f>
        <v/>
      </c>
      <c r="K63" t="str">
        <f t="shared" si="12"/>
        <v/>
      </c>
      <c r="L63" t="str">
        <f t="shared" si="11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8"/>
        <v/>
      </c>
      <c r="B64" t="str">
        <f t="shared" si="9"/>
        <v/>
      </c>
      <c r="C64" s="12">
        <v>51</v>
      </c>
      <c r="E64" t="str">
        <f>IF(COUNT(N64:AS64)=0,"", COUNT(N64:AS64))</f>
        <v/>
      </c>
      <c r="F64" t="str">
        <f t="shared" si="10"/>
        <v/>
      </c>
      <c r="G64" t="str">
        <f>IFERROR(LARGE((N64:AS64),1),"")</f>
        <v/>
      </c>
      <c r="H64" t="str">
        <f>IFERROR(LARGE((N64:AS64),2),"")</f>
        <v/>
      </c>
      <c r="I64" t="str">
        <f>IFERROR(LARGE((N64:AS64),3),"")</f>
        <v/>
      </c>
      <c r="J64" t="str">
        <f>IFERROR(LARGE((N64:AS64),4),"")</f>
        <v/>
      </c>
      <c r="K64" t="str">
        <f t="shared" si="12"/>
        <v/>
      </c>
      <c r="L64" t="str">
        <f t="shared" si="11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8"/>
        <v/>
      </c>
      <c r="B65" t="str">
        <f t="shared" si="9"/>
        <v/>
      </c>
      <c r="C65" s="12">
        <v>52</v>
      </c>
      <c r="E65" t="str">
        <f>IF(COUNT(N65:AS65)=0,"", COUNT(N65:AS65))</f>
        <v/>
      </c>
      <c r="F65" t="str">
        <f t="shared" si="10"/>
        <v/>
      </c>
      <c r="G65" t="str">
        <f>IFERROR(LARGE((N65:AS65),1),"")</f>
        <v/>
      </c>
      <c r="H65" t="str">
        <f>IFERROR(LARGE((N65:AS65),2),"")</f>
        <v/>
      </c>
      <c r="I65" t="str">
        <f>IFERROR(LARGE((N65:AS65),3),"")</f>
        <v/>
      </c>
      <c r="J65" t="str">
        <f>IFERROR(LARGE((N65:AS65),4),"")</f>
        <v/>
      </c>
      <c r="K65" t="str">
        <f t="shared" si="12"/>
        <v/>
      </c>
      <c r="L65" t="str">
        <f t="shared" si="11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8"/>
        <v/>
      </c>
      <c r="B66" t="str">
        <f t="shared" si="9"/>
        <v/>
      </c>
      <c r="C66" s="12">
        <v>53</v>
      </c>
      <c r="E66" t="str">
        <f>IF(COUNT(N66:AS66)=0,"", COUNT(N66:AS66))</f>
        <v/>
      </c>
      <c r="F66" t="str">
        <f t="shared" si="10"/>
        <v/>
      </c>
      <c r="G66" t="str">
        <f>IFERROR(LARGE((N66:AS66),1),"")</f>
        <v/>
      </c>
      <c r="H66" t="str">
        <f>IFERROR(LARGE((N66:AS66),2),"")</f>
        <v/>
      </c>
      <c r="I66" t="str">
        <f>IFERROR(LARGE((N66:AS66),3),"")</f>
        <v/>
      </c>
      <c r="J66" t="str">
        <f>IFERROR(LARGE((N66:AS66),4),"")</f>
        <v/>
      </c>
      <c r="K66" t="str">
        <f t="shared" si="12"/>
        <v/>
      </c>
      <c r="L66" t="str">
        <f t="shared" si="11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8"/>
        <v/>
      </c>
      <c r="B67" t="str">
        <f t="shared" si="9"/>
        <v/>
      </c>
      <c r="C67" s="12">
        <v>54</v>
      </c>
      <c r="E67" t="str">
        <f>IF(COUNT(N67:AS67)=0,"", COUNT(N67:AS67))</f>
        <v/>
      </c>
      <c r="F67" t="str">
        <f t="shared" si="10"/>
        <v/>
      </c>
      <c r="G67" t="str">
        <f>IFERROR(LARGE((N67:AS67),1),"")</f>
        <v/>
      </c>
      <c r="H67" t="str">
        <f>IFERROR(LARGE((N67:AS67),2),"")</f>
        <v/>
      </c>
      <c r="I67" t="str">
        <f>IFERROR(LARGE((N67:AS67),3),"")</f>
        <v/>
      </c>
      <c r="J67" t="str">
        <f>IFERROR(LARGE((N67:AS67),4),"")</f>
        <v/>
      </c>
      <c r="K67" t="str">
        <f t="shared" si="12"/>
        <v/>
      </c>
      <c r="L67" t="str">
        <f t="shared" si="11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8"/>
        <v/>
      </c>
      <c r="B68" t="str">
        <f t="shared" si="9"/>
        <v/>
      </c>
      <c r="C68" s="12">
        <v>55</v>
      </c>
      <c r="E68" t="str">
        <f>IF(COUNT(N68:AS68)=0,"", COUNT(N68:AS68))</f>
        <v/>
      </c>
      <c r="F68" t="str">
        <f t="shared" si="10"/>
        <v/>
      </c>
      <c r="G68" t="str">
        <f>IFERROR(LARGE((N68:AS68),1),"")</f>
        <v/>
      </c>
      <c r="H68" t="str">
        <f>IFERROR(LARGE((N68:AS68),2),"")</f>
        <v/>
      </c>
      <c r="I68" t="str">
        <f>IFERROR(LARGE((N68:AS68),3),"")</f>
        <v/>
      </c>
      <c r="J68" t="str">
        <f>IFERROR(LARGE((N68:AS68),4),"")</f>
        <v/>
      </c>
      <c r="K68" t="str">
        <f t="shared" si="12"/>
        <v/>
      </c>
      <c r="L68" t="str">
        <f t="shared" si="11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  <row r="69" spans="1:45" x14ac:dyDescent="0.35">
      <c r="A69" t="str">
        <f t="shared" si="8"/>
        <v/>
      </c>
      <c r="B69" t="str">
        <f t="shared" si="9"/>
        <v/>
      </c>
      <c r="C69" s="12">
        <v>56</v>
      </c>
      <c r="E69" t="str">
        <f>IF(COUNT(N69:AS69)=0,"", COUNT(N69:AS69))</f>
        <v/>
      </c>
      <c r="F69" t="str">
        <f t="shared" si="10"/>
        <v/>
      </c>
      <c r="G69" t="str">
        <f>IFERROR(LARGE((N69:AS69),1),"")</f>
        <v/>
      </c>
      <c r="H69" t="str">
        <f>IFERROR(LARGE((N69:AS69),2),"")</f>
        <v/>
      </c>
      <c r="I69" t="str">
        <f>IFERROR(LARGE((N69:AS69),3),"")</f>
        <v/>
      </c>
      <c r="J69" t="str">
        <f>IFERROR(LARGE((N69:AS69),4),"")</f>
        <v/>
      </c>
      <c r="K69" t="str">
        <f t="shared" si="12"/>
        <v/>
      </c>
      <c r="L69" t="str">
        <f t="shared" si="11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</row>
    <row r="70" spans="1:45" x14ac:dyDescent="0.35">
      <c r="A70" t="str">
        <f t="shared" si="8"/>
        <v/>
      </c>
      <c r="B70" t="str">
        <f t="shared" si="9"/>
        <v/>
      </c>
      <c r="C70" s="12">
        <v>57</v>
      </c>
      <c r="E70" t="str">
        <f>IF(COUNT(N70:AS70)=0,"", COUNT(N70:AS70))</f>
        <v/>
      </c>
      <c r="F70" t="str">
        <f t="shared" si="10"/>
        <v/>
      </c>
      <c r="G70" t="str">
        <f>IFERROR(LARGE((N70:AS70),1),"")</f>
        <v/>
      </c>
      <c r="H70" t="str">
        <f>IFERROR(LARGE((N70:AS70),2),"")</f>
        <v/>
      </c>
      <c r="I70" t="str">
        <f>IFERROR(LARGE((N70:AS70),3),"")</f>
        <v/>
      </c>
      <c r="J70" t="str">
        <f>IFERROR(LARGE((N70:AS70),4),"")</f>
        <v/>
      </c>
      <c r="K70" t="str">
        <f t="shared" si="12"/>
        <v/>
      </c>
      <c r="L70" t="str">
        <f t="shared" si="11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</row>
    <row r="71" spans="1:45" x14ac:dyDescent="0.35">
      <c r="A71" t="str">
        <f t="shared" si="8"/>
        <v/>
      </c>
      <c r="B71" t="str">
        <f t="shared" si="9"/>
        <v/>
      </c>
      <c r="C71" s="12">
        <v>58</v>
      </c>
      <c r="E71" t="str">
        <f>IF(COUNT(N71:AS71)=0,"", COUNT(N71:AS71))</f>
        <v/>
      </c>
      <c r="F71" t="str">
        <f t="shared" si="10"/>
        <v/>
      </c>
      <c r="G71" t="str">
        <f>IFERROR(LARGE((N71:AS71),1),"")</f>
        <v/>
      </c>
      <c r="H71" t="str">
        <f>IFERROR(LARGE((N71:AS71),2),"")</f>
        <v/>
      </c>
      <c r="I71" t="str">
        <f>IFERROR(LARGE((N71:AS71),3),"")</f>
        <v/>
      </c>
      <c r="J71" t="str">
        <f>IFERROR(LARGE((N71:AS71),4),"")</f>
        <v/>
      </c>
      <c r="K71" t="str">
        <f t="shared" si="12"/>
        <v/>
      </c>
      <c r="L71" t="str">
        <f t="shared" si="11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</row>
    <row r="72" spans="1:45" x14ac:dyDescent="0.35">
      <c r="A72" t="str">
        <f t="shared" si="8"/>
        <v/>
      </c>
      <c r="B72" t="str">
        <f t="shared" si="9"/>
        <v/>
      </c>
      <c r="C72" s="12">
        <v>59</v>
      </c>
      <c r="E72" t="str">
        <f>IF(COUNT(N72:AS72)=0,"", COUNT(N72:AS72))</f>
        <v/>
      </c>
      <c r="F72" t="str">
        <f t="shared" si="10"/>
        <v/>
      </c>
      <c r="G72" t="str">
        <f>IFERROR(LARGE((N72:AS72),1),"")</f>
        <v/>
      </c>
      <c r="H72" t="str">
        <f>IFERROR(LARGE((N72:AS72),2),"")</f>
        <v/>
      </c>
      <c r="I72" t="str">
        <f>IFERROR(LARGE((N72:AS72),3),"")</f>
        <v/>
      </c>
      <c r="J72" t="str">
        <f>IFERROR(LARGE((N72:AS72),4),"")</f>
        <v/>
      </c>
      <c r="K72" t="str">
        <f t="shared" si="12"/>
        <v/>
      </c>
      <c r="L72" t="str">
        <f t="shared" si="11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</row>
    <row r="73" spans="1:45" x14ac:dyDescent="0.35">
      <c r="A73" t="str">
        <f t="shared" si="8"/>
        <v/>
      </c>
      <c r="B73" t="str">
        <f t="shared" si="9"/>
        <v/>
      </c>
      <c r="C73" s="12">
        <v>60</v>
      </c>
      <c r="E73" t="str">
        <f>IF(COUNT(N73:AS73)=0,"", COUNT(N73:AS73))</f>
        <v/>
      </c>
      <c r="F73" t="str">
        <f t="shared" si="10"/>
        <v/>
      </c>
      <c r="G73" t="str">
        <f>IFERROR(LARGE((N73:AS73),1),"")</f>
        <v/>
      </c>
      <c r="H73" t="str">
        <f>IFERROR(LARGE((N73:AS73),2),"")</f>
        <v/>
      </c>
      <c r="I73" t="str">
        <f>IFERROR(LARGE((N73:AS73),3),"")</f>
        <v/>
      </c>
      <c r="J73" t="str">
        <f>IFERROR(LARGE((N73:AS73),4),"")</f>
        <v/>
      </c>
      <c r="K73" t="str">
        <f t="shared" si="12"/>
        <v/>
      </c>
      <c r="L73" t="str">
        <f t="shared" si="11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</row>
  </sheetData>
  <sortState xmlns:xlrd2="http://schemas.microsoft.com/office/spreadsheetml/2017/richdata2" ref="A14:AS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S73">
    <cfRule type="containsText" dxfId="63" priority="1" operator="containsText" text="Score">
      <formula>NOT(ISERROR(SEARCH("Score",N14)))</formula>
    </cfRule>
    <cfRule type="cellIs" dxfId="62" priority="2" operator="greaterThanOrEqual">
      <formula>$K14</formula>
    </cfRule>
    <cfRule type="cellIs" dxfId="6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148</v>
      </c>
      <c r="J11" s="17" t="s">
        <v>24</v>
      </c>
      <c r="K11" s="18"/>
      <c r="L11" s="26">
        <f>'Women''s Air Rifle Scores'!F5</f>
        <v>629</v>
      </c>
      <c r="M11" s="80" t="s">
        <v>148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148</v>
      </c>
      <c r="J12" s="19" t="s">
        <v>25</v>
      </c>
      <c r="K12" s="20"/>
      <c r="L12" s="27">
        <f>'Women''s Air Rifle Scores'!F6</f>
        <v>627</v>
      </c>
      <c r="M12" s="81" t="s">
        <v>148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630.74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Scores'!D22="","",'Men''s Air Rifle Scores'!D22)</f>
        <v>Rylan Kissell</v>
      </c>
      <c r="E21" s="9">
        <f>'Men''s Air Rifle Scores'!F22</f>
        <v>5</v>
      </c>
      <c r="F21" s="65">
        <f>'Men''s Air Rifle Scores'!L22</f>
        <v>629.88</v>
      </c>
      <c r="G21" s="9"/>
      <c r="I21" s="12">
        <v>4</v>
      </c>
      <c r="J21" s="11" t="str">
        <f>IF('Women''s Air Rifle Scores'!D50="","",'Women''s Air Rifle Scores'!D50)</f>
        <v>Ali Weisz</v>
      </c>
      <c r="K21" s="11"/>
      <c r="L21" s="9">
        <f>'Women''s Air Rifle Scores'!F50</f>
        <v>5</v>
      </c>
      <c r="M21" s="65">
        <f>'Women''s Air Rifle Scores'!L50</f>
        <v>630.4</v>
      </c>
    </row>
    <row r="22" spans="2:13" x14ac:dyDescent="0.35">
      <c r="B22" s="12">
        <v>5</v>
      </c>
      <c r="C22" s="11" t="str">
        <f>IF('Men''s Air Rifle Scores'!D15="","",'Men''s Air Rifle Scores'!D15)</f>
        <v>Gavin Barnick</v>
      </c>
      <c r="E22" s="9">
        <f>'Men''s Air Rifle Scores'!F15</f>
        <v>5</v>
      </c>
      <c r="F22" s="65">
        <f>'Men''s Air Rifle Scores'!L15</f>
        <v>629.86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11" t="str">
        <f>IF('Men''s Air Rifle Scores'!D24="","",'Men''s Air Rifle Scores'!D24)</f>
        <v>Griffin Lake</v>
      </c>
      <c r="E23" s="9">
        <f>'Men''s Air Rifle Scores'!F24</f>
        <v>5</v>
      </c>
      <c r="F23" s="65">
        <f>'Men''s Air Rifle Scores'!L24</f>
        <v>628.9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630.11999999999989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628.58000000000015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628.1400000000001</v>
      </c>
      <c r="G25" s="9"/>
      <c r="I25" s="12">
        <v>8</v>
      </c>
      <c r="J25" s="11" t="str">
        <f>IF('Women''s Air Rifle Scores'!D45="","",'Women''s Air Rifle Scores'!D45)</f>
        <v>Elijah Spencer</v>
      </c>
      <c r="K25" s="11"/>
      <c r="L25" s="9">
        <f>'Women''s Air Rifle Scores'!F45</f>
        <v>5</v>
      </c>
      <c r="M25" s="65">
        <f>'Women''s Air Rifle Scores'!L45</f>
        <v>626.76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626.70000000000005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Scores'!D49="","",'Women''s Air Rifle Scores'!D49)</f>
        <v>Emme Walrath</v>
      </c>
      <c r="K30" s="11"/>
      <c r="L30" s="9">
        <f>'Women''s Air Rifle Scores'!F49</f>
        <v>5</v>
      </c>
      <c r="M30" s="65">
        <f>'Women''s Air Rifle Scores'!L49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Scores'!D40="","",'Women''s Air Rifle Scores'!D40)</f>
        <v>Elizabeth Probst</v>
      </c>
      <c r="K31" s="11"/>
      <c r="L31" s="9">
        <f>'Women''s Air Rifle Scores'!F40</f>
        <v>5</v>
      </c>
      <c r="M31" s="65">
        <f>'Women''s Air Rifle Scores'!L40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Scores'!D27="","",'Women''s Air Rifle Scores'!D27)</f>
        <v>Gracie Dinh</v>
      </c>
      <c r="K33" s="11"/>
      <c r="L33" s="9">
        <f>'Women''s Air Rifle Scores'!F27</f>
        <v>5</v>
      </c>
      <c r="M33" s="65">
        <f>'Women''s Air Rifle Scores'!L27</f>
        <v>624.06000000000006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623.78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Scores'!D54="","",'Women''s Air Rifle Scores'!D54)</f>
        <v>Gabriela Zych</v>
      </c>
      <c r="K35" s="11"/>
      <c r="L35" s="9">
        <f>'Women''s Air Rifle Scores'!F54</f>
        <v>5</v>
      </c>
      <c r="M35" s="65">
        <f>'Women''s Air Rifle Scores'!L54</f>
        <v>623.66000000000008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Scores'!D19="","",'Women''s Air Rifle Scores'!D19)</f>
        <v>Addy Burrow</v>
      </c>
      <c r="K36" s="11"/>
      <c r="L36" s="9">
        <f>'Women''s Air Rifle Scores'!F19</f>
        <v>5</v>
      </c>
      <c r="M36" s="65">
        <f>'Women''s Air Rifle Scores'!L19</f>
        <v>623.37999999999988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Scores'!D18="","",'Women''s Air Rifle Scores'!D18)</f>
        <v>Elisa Boozer</v>
      </c>
      <c r="K37" s="11"/>
      <c r="L37" s="9">
        <f>'Women''s Air Rifle Scores'!F18</f>
        <v>5</v>
      </c>
      <c r="M37" s="65">
        <f>'Women''s Air Rifle Scores'!L18</f>
        <v>622.16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Scores'!D38="","",'Women''s Air Rifle Scores'!D38)</f>
        <v>Rylie Passmore</v>
      </c>
      <c r="K38" s="11"/>
      <c r="L38" s="9">
        <f>'Women''s Air Rifle Scores'!F38</f>
        <v>5</v>
      </c>
      <c r="M38" s="65">
        <f>'Women''s Air Rifle Scores'!L38</f>
        <v>621.32000000000005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Scores'!D37="","",'Women''s Air Rifle Scores'!D37)</f>
        <v>Maggie Palfrie</v>
      </c>
      <c r="K39" s="11"/>
      <c r="L39" s="9">
        <f>'Women''s Air Rifle Scores'!F37</f>
        <v>5</v>
      </c>
      <c r="M39" s="65">
        <f>'Women''s Air Rifle Scores'!L37</f>
        <v>620.5200000000001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Scores'!D34="","",'Women''s Air Rifle Scores'!D34)</f>
        <v>Victoria Leppert</v>
      </c>
      <c r="K42" s="11"/>
      <c r="L42" s="9">
        <f>'Women''s Air Rifle Scores'!F34</f>
        <v>1</v>
      </c>
      <c r="M42" s="65">
        <f>'Women''s Air Rifle Scores'!L34</f>
        <v>628.79999999999995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Scores'!D41="","",'Women''s Air Rifle Scores'!D41)</f>
        <v>Emma Rhode</v>
      </c>
      <c r="K43" s="11"/>
      <c r="L43" s="9">
        <f>'Women''s Air Rifle Scores'!F41</f>
        <v>2</v>
      </c>
      <c r="M43" s="65">
        <f>'Women''s Air Rifle Scores'!L41</f>
        <v>628.65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Scores'!D48="","",'Women''s Air Rifle Scores'!D48)</f>
        <v>Carlee Valenta</v>
      </c>
      <c r="K44" s="11"/>
      <c r="L44" s="9">
        <f>'Women''s Air Rifle Scores'!F48</f>
        <v>3</v>
      </c>
      <c r="M44" s="65">
        <f>'Women''s Air Rifle Scores'!L48</f>
        <v>627.4666666666667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Scores'!D30="","",'Women''s Air Rifle Scores'!D30)</f>
        <v>Lauren Hurley</v>
      </c>
      <c r="K45" s="11"/>
      <c r="L45" s="9">
        <f>'Women''s Air Rifle Scores'!F30</f>
        <v>1</v>
      </c>
      <c r="M45" s="65">
        <f>'Women''s Air Rifle Scores'!L30</f>
        <v>627.4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Scores'!D39="","",'Women''s Air Rifle Scores'!D39)</f>
        <v>Natalie Perrin</v>
      </c>
      <c r="K46" s="11"/>
      <c r="L46" s="9">
        <f>'Women''s Air Rifle Scores'!F39</f>
        <v>1</v>
      </c>
      <c r="M46" s="65">
        <f>'Women''s Air Rifle Scores'!L39</f>
        <v>626.5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Scores'!D20="","",'Women''s Air Rifle Scores'!D20)</f>
        <v>Bremen Butler</v>
      </c>
      <c r="K47" s="11"/>
      <c r="L47" s="9">
        <f>'Women''s Air Rifle Scores'!F20</f>
        <v>4</v>
      </c>
      <c r="M47" s="65">
        <f>'Women''s Air Rifle Scores'!L20</f>
        <v>625.85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Scores'!D51="","",'Women''s Air Rifle Scores'!D51)</f>
        <v>Anne White</v>
      </c>
      <c r="K48" s="11"/>
      <c r="L48" s="9">
        <f>'Women''s Air Rifle Scores'!F51</f>
        <v>2</v>
      </c>
      <c r="M48" s="65">
        <f>'Women''s Air Rifle Scores'!L51</f>
        <v>625.79999999999995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Scores'!D25="","",'Women''s Air Rifle Scores'!D25)</f>
        <v>Danjela DeJesus</v>
      </c>
      <c r="K49" s="11"/>
      <c r="L49" s="9">
        <f>'Women''s Air Rifle Scores'!F25</f>
        <v>1</v>
      </c>
      <c r="M49" s="65">
        <f>'Women''s Air Rifle Scores'!L25</f>
        <v>625.5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Scores'!D14="","",'Women''s Air Rifle Scores'!D14)</f>
        <v>Gabrielle Ayers</v>
      </c>
      <c r="K50" s="11"/>
      <c r="L50" s="9">
        <f>'Women''s Air Rifle Scores'!F14</f>
        <v>1</v>
      </c>
      <c r="M50" s="65">
        <f>'Women''s Air Rifle Scores'!L14</f>
        <v>625.20000000000005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Scores'!D22="","",'Women''s Air Rifle Scores'!D22)</f>
        <v>Rachael Charles</v>
      </c>
      <c r="K51" s="11"/>
      <c r="L51" s="9">
        <f>'Women''s Air Rifle Scores'!F22</f>
        <v>3</v>
      </c>
      <c r="M51" s="65">
        <f>'Women''s Air Rifle Scores'!L22</f>
        <v>624.76666666666665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Scores'!D52="","",'Women''s Air Rifle Scores'!D52)</f>
        <v>Lily Wytko</v>
      </c>
      <c r="K52" s="11"/>
      <c r="L52" s="9">
        <f>'Women''s Air Rifle Scores'!F52</f>
        <v>4</v>
      </c>
      <c r="M52" s="65">
        <f>'Women''s Air Rifle Scores'!L52</f>
        <v>623.67499999999995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Scores'!D24="","",'Women''s Air Rifle Scores'!D24)</f>
        <v>Kelsey Dardas</v>
      </c>
      <c r="K53" s="11"/>
      <c r="L53" s="9">
        <f>'Women''s Air Rifle Scores'!F24</f>
        <v>3</v>
      </c>
      <c r="M53" s="65">
        <f>'Women''s Air Rifle Scores'!L24</f>
        <v>623.16666666666663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Scores'!D46="","",'Women''s Air Rifle Scores'!D46)</f>
        <v>Katlyn Sullivan</v>
      </c>
      <c r="K54" s="11"/>
      <c r="L54" s="9">
        <f>'Women''s Air Rifle Scores'!F46</f>
        <v>2</v>
      </c>
      <c r="M54" s="65">
        <f>'Women''s Air Rifle Scores'!L46</f>
        <v>622.9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Scores'!D26="","",'Women''s Air Rifle Scores'!D26)</f>
        <v>Regan Diamond</v>
      </c>
      <c r="K55" s="11"/>
      <c r="L55" s="9">
        <f>'Women''s Air Rifle Scores'!F26</f>
        <v>4</v>
      </c>
      <c r="M55" s="65">
        <f>'Women''s Air Rifle Scores'!L26</f>
        <v>621.79999999999995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Scores'!D36="","",'Women''s Air Rifle Scores'!D36)</f>
        <v>Caroline Martin</v>
      </c>
      <c r="K56" s="11"/>
      <c r="L56" s="9">
        <f>'Women''s Air Rifle Scores'!F36</f>
        <v>4</v>
      </c>
      <c r="M56" s="65">
        <f>'Women''s Air Rifle Scores'!L36</f>
        <v>621.65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21:N22">
    <sortCondition ref="N21:N2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60" priority="6" stopIfTrue="1">
      <formula>$F18=""</formula>
    </cfRule>
    <cfRule type="expression" dxfId="59" priority="7" stopIfTrue="1">
      <formula>$E18&lt;5</formula>
    </cfRule>
    <cfRule type="expression" dxfId="58" priority="8" stopIfTrue="1">
      <formula>$F18&lt;$E$12</formula>
    </cfRule>
    <cfRule type="expression" dxfId="57" priority="9" stopIfTrue="1">
      <formula>AND($B18&lt;=5,$F18&gt;=$E$11)</formula>
    </cfRule>
    <cfRule type="expression" dxfId="56" priority="10">
      <formula>AND($F18&gt;=$E$12,$F18&lt;$E$11)</formula>
    </cfRule>
  </conditionalFormatting>
  <conditionalFormatting sqref="J18:M82">
    <cfRule type="expression" dxfId="55" priority="510" stopIfTrue="1">
      <formula>$M18=""</formula>
    </cfRule>
    <cfRule type="expression" dxfId="54" priority="511" stopIfTrue="1">
      <formula>$L18&lt;5</formula>
    </cfRule>
    <cfRule type="expression" dxfId="53" priority="512" stopIfTrue="1">
      <formula>$M18&lt;$L$12</formula>
    </cfRule>
    <cfRule type="expression" dxfId="52" priority="513" stopIfTrue="1">
      <formula>AND($I18&lt;=5,$M18&gt;=$L$11)</formula>
    </cfRule>
    <cfRule type="expression" dxfId="5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>
      <selection activeCell="O18" sqref="O18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120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148</v>
      </c>
      <c r="J11" s="17" t="s">
        <v>24</v>
      </c>
      <c r="K11" s="18"/>
      <c r="L11" s="53">
        <f>'Women''s Smallbore Scores'!F5</f>
        <v>589</v>
      </c>
      <c r="M11" s="80" t="s">
        <v>148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148</v>
      </c>
      <c r="J12" s="19" t="s">
        <v>25</v>
      </c>
      <c r="K12" s="20"/>
      <c r="L12" s="54">
        <f>'Women''s Smallbore Scores'!F6</f>
        <v>586</v>
      </c>
      <c r="M12" s="81" t="s">
        <v>148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590.4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588.6</v>
      </c>
      <c r="G20" s="9"/>
      <c r="I20" s="12">
        <v>3</v>
      </c>
      <c r="J20" s="11" t="str">
        <f>IF('Women''s Smallbore Scores'!D30="","",'Women''s Smallbore Scores'!D30)</f>
        <v>Mary Tucker</v>
      </c>
      <c r="K20" s="11"/>
      <c r="L20" s="9">
        <f>'Women''s Smallbore Scores'!F30</f>
        <v>5</v>
      </c>
      <c r="M20" s="65">
        <f>'Women''s Smallbore Scores'!L30</f>
        <v>586</v>
      </c>
    </row>
    <row r="21" spans="2:13" x14ac:dyDescent="0.35">
      <c r="B21" s="12">
        <v>4</v>
      </c>
      <c r="C21" s="11" t="str">
        <f>IF('Men''s Smallbore Scores'!D29="","",'Men''s Smallbore Scores'!D29)</f>
        <v>Patrick Sunderman</v>
      </c>
      <c r="D21" s="11"/>
      <c r="E21" s="9">
        <f>'Men''s Smallbore Scores'!F29</f>
        <v>5</v>
      </c>
      <c r="F21" s="65">
        <f>'Men''s Smallbore Scores'!L29</f>
        <v>587.79999999999995</v>
      </c>
      <c r="G21" s="9"/>
      <c r="I21" s="12">
        <v>4</v>
      </c>
      <c r="J21" s="11" t="str">
        <f>IF('Women''s Smallbore Scores'!D31="","",'Women''s Smallbore Scores'!D31)</f>
        <v>Emme Walrath</v>
      </c>
      <c r="K21" s="11"/>
      <c r="L21" s="9">
        <f>'Women''s Smallbore Scores'!F31</f>
        <v>5</v>
      </c>
      <c r="M21" s="65">
        <f>'Women''s Smallbore Scores'!L31</f>
        <v>584.20000000000005</v>
      </c>
    </row>
    <row r="22" spans="2:13" x14ac:dyDescent="0.35">
      <c r="B22" s="12">
        <v>5</v>
      </c>
      <c r="C22" s="11" t="str">
        <f>IF('Men''s Smallbore Scores'!D14="","",'Men''s Smallbore Scores'!D14)</f>
        <v>Levi Clark</v>
      </c>
      <c r="D22" s="11"/>
      <c r="E22" s="9">
        <f>'Men''s Smallbore Scores'!F14</f>
        <v>5</v>
      </c>
      <c r="F22" s="65">
        <f>'Men''s Smallbore Scores'!L14</f>
        <v>587.79999999999995</v>
      </c>
      <c r="G22" s="9"/>
      <c r="I22" s="12">
        <v>5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Scores'!D17="","",'Men''s Smallbore Scores'!D17)</f>
        <v>Jared Desrosiers</v>
      </c>
      <c r="D23" s="11"/>
      <c r="E23" s="9">
        <f>'Men''s Smallbore Scores'!F17</f>
        <v>5</v>
      </c>
      <c r="F23" s="65">
        <f>'Men''s Smallbore Scores'!L17</f>
        <v>585.4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Scores'!D20="","",'Men''s Smallbore Scores'!D20)</f>
        <v>Rylan Kissell</v>
      </c>
      <c r="D24" s="11"/>
      <c r="E24" s="9">
        <f>'Men''s Smallbore Scores'!F20</f>
        <v>5</v>
      </c>
      <c r="F24" s="65">
        <f>'Men''s Smallbore Scores'!L20</f>
        <v>584.79999999999995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577.6</v>
      </c>
    </row>
    <row r="25" spans="2:13" x14ac:dyDescent="0.35">
      <c r="B25" s="12">
        <v>8</v>
      </c>
      <c r="C25" s="11" t="str">
        <f>IF('Men''s Smallbore Scores'!D22="","",'Men''s Smallbore Scores'!D22)</f>
        <v>Griffin Lake</v>
      </c>
      <c r="D25" s="11"/>
      <c r="E25" s="9">
        <f>'Men''s Smallbore Scores'!F22</f>
        <v>5</v>
      </c>
      <c r="F25" s="65">
        <f>'Men''s Smallbore Scores'!L22</f>
        <v>584.4</v>
      </c>
      <c r="I25" s="12">
        <v>8</v>
      </c>
      <c r="J25" s="11" t="str">
        <f>IF('Women''s Smallbore Scores'!D29="","",'Women''s Smallbore Scores'!D29)</f>
        <v>Elijah Spencer</v>
      </c>
      <c r="K25" s="11"/>
      <c r="L25" s="9">
        <f>'Women''s Smallbore Scores'!F29</f>
        <v>5</v>
      </c>
      <c r="M25" s="65">
        <f>'Women''s Smallbore Scores'!L29</f>
        <v>576</v>
      </c>
    </row>
    <row r="26" spans="2:13" x14ac:dyDescent="0.35">
      <c r="B26" s="12">
        <v>9</v>
      </c>
      <c r="C26" s="11" t="str">
        <f>IF('Men''s Smallbore Scores'!D30="","",'Men''s Smallbore Scores'!D30)</f>
        <v>Tyler Wee</v>
      </c>
      <c r="D26" s="11"/>
      <c r="E26" s="9">
        <f>'Men''s Smallbore Scores'!F30</f>
        <v>5</v>
      </c>
      <c r="F26" s="65">
        <f>'Men''s Smallbore Scores'!L30</f>
        <v>583.20000000000005</v>
      </c>
      <c r="I26" s="12">
        <v>9</v>
      </c>
      <c r="J26" s="11" t="str">
        <f>IF('Women''s Smallbore Scores'!D27="","",'Women''s Smallbore Scores'!D27)</f>
        <v>Elizabeth Schmeltzer</v>
      </c>
      <c r="K26" s="11"/>
      <c r="L26" s="9">
        <f>'Women''s Smallbore Scores'!F27</f>
        <v>5</v>
      </c>
      <c r="M26" s="65">
        <f>'Women''s Smallbore Scores'!L27</f>
        <v>575.79999999999995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583</v>
      </c>
      <c r="I27" s="12">
        <v>10</v>
      </c>
      <c r="J27" s="11" t="str">
        <f>IF('Women''s Smallbore Scores'!D20="","",'Women''s Smallbore Scores'!D20)</f>
        <v>Danjela De Jesus</v>
      </c>
      <c r="K27" s="11"/>
      <c r="L27" s="9">
        <f>'Women''s Smallbore Scores'!F20</f>
        <v>5</v>
      </c>
      <c r="M27" s="65">
        <f>'Women''s Smallbore Scores'!L20</f>
        <v>570.6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Scores'!D26="","",'Women''s Smallbore Scores'!D26)</f>
        <v>Elizabeth Probst</v>
      </c>
      <c r="K28" s="11"/>
      <c r="L28" s="9">
        <f>'Women''s Smallbore Scores'!F26</f>
        <v>5</v>
      </c>
      <c r="M28" s="65">
        <f>'Women''s Smallbore Scores'!L26</f>
        <v>570</v>
      </c>
    </row>
    <row r="29" spans="2:13" x14ac:dyDescent="0.35">
      <c r="B29" s="12">
        <v>12</v>
      </c>
      <c r="C29" s="11" t="str">
        <f>IF('Men''s Smallbore Scores'!D26="","",'Men''s Smallbore Scores'!D26)</f>
        <v>Braden Peiser</v>
      </c>
      <c r="D29" s="11"/>
      <c r="E29" s="9">
        <f>'Men''s Smallbore Scores'!F26</f>
        <v>5</v>
      </c>
      <c r="F29" s="65">
        <f>'Men''s Smallbore Scores'!L26</f>
        <v>580.4</v>
      </c>
      <c r="I29" s="12">
        <v>12</v>
      </c>
      <c r="J29" s="11" t="str">
        <f>IF('Women''s Smallbore Scores'!D21="","",'Women''s Smallbore Scores'!D21)</f>
        <v>Gracie Dinh</v>
      </c>
      <c r="K29" s="11"/>
      <c r="L29" s="9">
        <f>'Women''s Smallbore Scores'!F21</f>
        <v>1</v>
      </c>
      <c r="M29" s="65">
        <f>'Women''s Smallbore Scores'!L21</f>
        <v>584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579.20000000000005</v>
      </c>
      <c r="I30" s="12">
        <v>13</v>
      </c>
      <c r="J30" s="11" t="str">
        <f>IF('Women''s Smallbore Scores'!D15="","",'Women''s Smallbore Scores'!D15)</f>
        <v>Sarah Beard</v>
      </c>
      <c r="K30" s="11"/>
      <c r="L30" s="9">
        <f>'Women''s Smallbore Scores'!F15</f>
        <v>3</v>
      </c>
      <c r="M30" s="65">
        <f>'Women''s Smallbore Scores'!L15</f>
        <v>582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578.6</v>
      </c>
      <c r="I31" s="12">
        <v>14</v>
      </c>
      <c r="J31" s="11" t="str">
        <f>IF('Women''s Smallbore Scores'!D32="","",'Women''s Smallbore Scores'!D32)</f>
        <v>Ali Weisz</v>
      </c>
      <c r="K31" s="11"/>
      <c r="L31" s="9">
        <f>'Women''s Smallbore Scores'!F32</f>
        <v>4</v>
      </c>
      <c r="M31" s="65">
        <f>'Women''s Smallbore Scores'!L32</f>
        <v>577.5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Scores'!D19="","",'Women''s Smallbore Scores'!D19)</f>
        <v>Kelsey Dardas</v>
      </c>
      <c r="K32" s="11"/>
      <c r="L32" s="9">
        <f>'Women''s Smallbore Scores'!F19</f>
        <v>4</v>
      </c>
      <c r="M32" s="65">
        <f>'Women''s Smallbore Scores'!L19</f>
        <v>574</v>
      </c>
    </row>
    <row r="33" spans="2:13" x14ac:dyDescent="0.35">
      <c r="B33" s="12">
        <v>16</v>
      </c>
      <c r="C33" s="11" t="str">
        <f>IF('Men''s Smallbore Scores'!D28="","",'Men''s Smallbore Scores'!D28)</f>
        <v>Tim Sherry</v>
      </c>
      <c r="D33" s="11"/>
      <c r="E33" s="9">
        <f>'Men''s Smallbore Scores'!F28</f>
        <v>1</v>
      </c>
      <c r="F33" s="65">
        <f>'Men''s Smallbore Scores'!L28</f>
        <v>584</v>
      </c>
      <c r="I33" s="12">
        <v>16</v>
      </c>
      <c r="J33" s="11" t="str">
        <f>IF('Women''s Smallbore Scores'!D14="","",'Women''s Smallbore Scores'!D14)</f>
        <v>Isabella Baldwin</v>
      </c>
      <c r="K33" s="11"/>
      <c r="L33" s="9">
        <f>'Women''s Smallbore Scores'!F14</f>
        <v>4</v>
      </c>
      <c r="M33" s="65">
        <f>'Women''s Smallbore Scores'!L14</f>
        <v>571</v>
      </c>
    </row>
    <row r="34" spans="2:13" x14ac:dyDescent="0.35">
      <c r="B34" s="12">
        <v>17</v>
      </c>
      <c r="C34" s="11" t="str">
        <f>IF('Men''s Smallbore Scores'!D16="","",'Men''s Smallbore Scores'!D16)</f>
        <v>Jason Dardas</v>
      </c>
      <c r="D34" s="11"/>
      <c r="E34" s="9">
        <f>'Men''s Smallbore Scores'!F16</f>
        <v>4</v>
      </c>
      <c r="F34" s="65">
        <f>'Men''s Smallbore Scores'!L16</f>
        <v>581.5</v>
      </c>
      <c r="I34" s="12">
        <v>17</v>
      </c>
      <c r="J34" s="11" t="str">
        <f>IF('Women''s Smallbore Scores'!D33="","",'Women''s Smallbore Scores'!D33)</f>
        <v>Anne White</v>
      </c>
      <c r="K34" s="11"/>
      <c r="L34" s="9">
        <f>'Women''s Smallbore Scores'!F33</f>
        <v>2</v>
      </c>
      <c r="M34" s="65">
        <f>'Women''s Smallbore Scores'!L33</f>
        <v>571</v>
      </c>
    </row>
    <row r="35" spans="2:13" x14ac:dyDescent="0.35">
      <c r="B35" s="12">
        <v>18</v>
      </c>
      <c r="C35" s="11" t="str">
        <f>IF('Men''s Smallbore Scores'!D32="","",'Men''s Smallbore Scores'!D32)</f>
        <v/>
      </c>
      <c r="D35" s="11"/>
      <c r="E35" s="9" t="str">
        <f>'Men''s Smallbore Scores'!F32</f>
        <v/>
      </c>
      <c r="F35" s="65" t="str">
        <f>'Men''s Smallbore Scores'!L32</f>
        <v/>
      </c>
      <c r="I35" s="12">
        <v>18</v>
      </c>
      <c r="J35" s="11" t="str">
        <f>IF('Women''s Smallbore Scores'!D18="","",'Women''s Smallbore Scores'!D18)</f>
        <v>Rachael Charles</v>
      </c>
      <c r="K35" s="11"/>
      <c r="L35" s="9">
        <f>'Women''s Smallbore Scores'!F18</f>
        <v>2</v>
      </c>
      <c r="M35" s="65">
        <f>'Women''s Smallbore Scores'!L18</f>
        <v>570</v>
      </c>
    </row>
    <row r="36" spans="2:13" x14ac:dyDescent="0.35">
      <c r="B36" s="12">
        <v>19</v>
      </c>
      <c r="C36" s="11" t="str">
        <f>IF('Men''s Smallbore Scores'!D33="","",'Men''s Smallbore Scores'!D33)</f>
        <v/>
      </c>
      <c r="D36" s="11"/>
      <c r="E36" s="9" t="str">
        <f>'Men''s Smallbore Scores'!F33</f>
        <v/>
      </c>
      <c r="F36" s="65" t="str">
        <f>'Men''s Smallbore Scores'!L33</f>
        <v/>
      </c>
      <c r="I36" s="12">
        <v>19</v>
      </c>
      <c r="J36" s="11" t="str">
        <f>IF('Women''s Smallbore Scores'!D35="","",'Women''s Smallbore Scores'!D35)</f>
        <v/>
      </c>
      <c r="K36" s="11"/>
      <c r="L36" s="9" t="str">
        <f>'Women''s Smallbore Scores'!F35</f>
        <v/>
      </c>
      <c r="M36" s="65" t="str">
        <f>'Women''s Smallbore Scores'!L35</f>
        <v/>
      </c>
    </row>
    <row r="37" spans="2:13" x14ac:dyDescent="0.35">
      <c r="B37" s="12">
        <v>20</v>
      </c>
      <c r="C37" s="11" t="str">
        <f>IF('Men''s Smallbore Scores'!D34="","",'Men''s Smallbore Scores'!D34)</f>
        <v/>
      </c>
      <c r="D37" s="11"/>
      <c r="E37" s="9" t="str">
        <f>'Men''s Smallbore Scores'!F34</f>
        <v/>
      </c>
      <c r="F37" s="65" t="str">
        <f>'Men''s Smallbore Scores'!L34</f>
        <v/>
      </c>
      <c r="I37" s="12">
        <v>20</v>
      </c>
      <c r="J37" s="11" t="str">
        <f>IF('Women''s Smallbore Scores'!D36="","",'Women''s Smallbore Scores'!D36)</f>
        <v/>
      </c>
      <c r="K37" s="11"/>
      <c r="L37" s="9" t="str">
        <f>'Women''s Smallbore Scores'!F36</f>
        <v/>
      </c>
      <c r="M37" s="65" t="str">
        <f>'Women''s Smallbore Scores'!L36</f>
        <v/>
      </c>
    </row>
    <row r="38" spans="2:13" x14ac:dyDescent="0.35">
      <c r="B38" s="12">
        <v>21</v>
      </c>
      <c r="C38" s="11" t="str">
        <f>IF('Men''s Smallbore Scores'!D35="","",'Men''s Smallbore Scores'!D35)</f>
        <v/>
      </c>
      <c r="D38" s="11"/>
      <c r="E38" s="9" t="str">
        <f>'Men''s Smallbore Scores'!F35</f>
        <v/>
      </c>
      <c r="F38" s="65" t="str">
        <f>'Men''s Smallbore Scores'!L35</f>
        <v/>
      </c>
      <c r="I38" s="12">
        <v>21</v>
      </c>
      <c r="J38" s="11" t="str">
        <f>IF('Women''s Smallbore Scores'!D37="","",'Women''s Smallbore Scores'!D37)</f>
        <v/>
      </c>
      <c r="K38" s="11"/>
      <c r="L38" s="9" t="str">
        <f>'Women''s Smallbore Scores'!F37</f>
        <v/>
      </c>
      <c r="M38" s="65" t="str">
        <f>'Women''s Smallbore Scores'!L37</f>
        <v/>
      </c>
    </row>
    <row r="39" spans="2:13" x14ac:dyDescent="0.35">
      <c r="B39" s="12">
        <v>22</v>
      </c>
      <c r="C39" s="11" t="str">
        <f>IF('Men''s Smallbore Scores'!D36="","",'Men''s Smallbore Scores'!D36)</f>
        <v/>
      </c>
      <c r="D39" s="11"/>
      <c r="E39" s="9" t="str">
        <f>'Men''s Smallbore Scores'!F36</f>
        <v/>
      </c>
      <c r="F39" s="65" t="str">
        <f>'Men''s Smallbore Scores'!L36</f>
        <v/>
      </c>
      <c r="I39" s="12">
        <v>22</v>
      </c>
      <c r="J39" s="11" t="str">
        <f>IF('Women''s Smallbore Scores'!D38="","",'Women''s Smallbore Scores'!D38)</f>
        <v/>
      </c>
      <c r="K39" s="11"/>
      <c r="L39" s="9" t="str">
        <f>'Women''s Smallbore Scores'!F38</f>
        <v/>
      </c>
      <c r="M39" s="65" t="str">
        <f>'Women''s Smallbore Scores'!L38</f>
        <v/>
      </c>
    </row>
    <row r="40" spans="2:13" x14ac:dyDescent="0.35">
      <c r="B40" s="12">
        <v>23</v>
      </c>
      <c r="C40" s="11" t="str">
        <f>IF('Men''s Smallbore Scores'!D37="","",'Men''s Smallbore Scores'!D37)</f>
        <v/>
      </c>
      <c r="D40" s="11"/>
      <c r="E40" s="9" t="str">
        <f>'Men''s Smallbore Scores'!F37</f>
        <v/>
      </c>
      <c r="F40" s="65" t="str">
        <f>'Men''s Smallbore Scores'!L37</f>
        <v/>
      </c>
      <c r="I40" s="12">
        <v>23</v>
      </c>
      <c r="J40" s="11" t="str">
        <f>IF('Women''s Smallbore Scores'!D39="","",'Women''s Smallbore Scores'!D39)</f>
        <v/>
      </c>
      <c r="K40" s="11"/>
      <c r="L40" s="9" t="str">
        <f>'Women''s Smallbore Scores'!F39</f>
        <v/>
      </c>
      <c r="M40" s="65" t="str">
        <f>'Women''s Smallbore Scores'!L39</f>
        <v/>
      </c>
    </row>
    <row r="41" spans="2:13" x14ac:dyDescent="0.35">
      <c r="B41" s="12">
        <v>24</v>
      </c>
      <c r="C41" s="11" t="str">
        <f>IF('Men''s Smallbore Scores'!D38="","",'Men''s Smallbore Scores'!D38)</f>
        <v/>
      </c>
      <c r="D41" s="11"/>
      <c r="E41" s="9" t="str">
        <f>'Men''s Smallbore Scores'!F38</f>
        <v/>
      </c>
      <c r="F41" s="65" t="str">
        <f>'Men''s Smallbore Scores'!L38</f>
        <v/>
      </c>
      <c r="I41" s="12">
        <v>24</v>
      </c>
      <c r="J41" s="11" t="str">
        <f>IF('Women''s Smallbore Scores'!D40="","",'Women''s Smallbore Scores'!D40)</f>
        <v/>
      </c>
      <c r="K41" s="11"/>
      <c r="L41" s="9" t="str">
        <f>'Women''s Smallbore Scores'!F40</f>
        <v/>
      </c>
      <c r="M41" s="65" t="str">
        <f>'Women''s Smallbore Scores'!L40</f>
        <v/>
      </c>
    </row>
    <row r="42" spans="2:13" x14ac:dyDescent="0.35">
      <c r="B42" s="12">
        <v>25</v>
      </c>
      <c r="C42" s="11" t="str">
        <f>IF('Men''s Smallbore Scores'!D39="","",'Men''s Smallbore Scores'!D39)</f>
        <v/>
      </c>
      <c r="D42" s="11"/>
      <c r="E42" s="9" t="str">
        <f>'Men''s Smallbore Scores'!F39</f>
        <v/>
      </c>
      <c r="F42" s="65" t="str">
        <f>'Men''s Smallbore Scores'!L39</f>
        <v/>
      </c>
      <c r="I42" s="12">
        <v>25</v>
      </c>
      <c r="J42" s="11" t="str">
        <f>IF('Women''s Smallbore Scores'!D41="","",'Women''s Smallbore Scores'!D41)</f>
        <v/>
      </c>
      <c r="K42" s="11"/>
      <c r="L42" s="9" t="str">
        <f>'Women''s Smallbore Scores'!F41</f>
        <v/>
      </c>
      <c r="M42" s="65" t="str">
        <f>'Women''s Smallbore Scores'!L41</f>
        <v/>
      </c>
    </row>
    <row r="43" spans="2:13" x14ac:dyDescent="0.35">
      <c r="B43" s="12">
        <v>26</v>
      </c>
      <c r="C43" s="11" t="str">
        <f>IF('Men''s Smallbore Scores'!D40="","",'Men''s Smallbore Scores'!D40)</f>
        <v/>
      </c>
      <c r="D43" s="11"/>
      <c r="E43" s="9" t="str">
        <f>'Men''s Smallbore Scores'!F40</f>
        <v/>
      </c>
      <c r="F43" s="65" t="str">
        <f>'Men''s Smallbore Scores'!L40</f>
        <v/>
      </c>
      <c r="I43" s="12">
        <v>26</v>
      </c>
      <c r="J43" s="11" t="str">
        <f>IF('Women''s Smallbore Scores'!D42="","",'Women''s Smallbore Scores'!D42)</f>
        <v/>
      </c>
      <c r="K43" s="11"/>
      <c r="L43" s="9" t="str">
        <f>'Women''s Smallbore Scores'!F42</f>
        <v/>
      </c>
      <c r="M43" s="65" t="str">
        <f>'Women''s Smallbore Scores'!L42</f>
        <v/>
      </c>
    </row>
    <row r="44" spans="2:13" x14ac:dyDescent="0.35">
      <c r="B44" s="12">
        <v>27</v>
      </c>
      <c r="C44" s="11" t="str">
        <f>IF('Men''s Smallbore Scores'!D41="","",'Men''s Smallbore Scores'!D41)</f>
        <v/>
      </c>
      <c r="D44" s="11"/>
      <c r="E44" s="9" t="str">
        <f>'Men''s Smallbore Scores'!F41</f>
        <v/>
      </c>
      <c r="F44" s="65" t="str">
        <f>'Men''s Smallbore Scores'!L41</f>
        <v/>
      </c>
      <c r="I44" s="12">
        <v>27</v>
      </c>
      <c r="J44" s="11" t="str">
        <f>IF('Women''s Smallbore Scores'!D43="","",'Women''s Smallbore Scores'!D43)</f>
        <v/>
      </c>
      <c r="K44" s="11"/>
      <c r="L44" s="9" t="str">
        <f>'Women''s Smallbore Scores'!F43</f>
        <v/>
      </c>
      <c r="M44" s="65" t="str">
        <f>'Women''s Smallbore Scores'!L43</f>
        <v/>
      </c>
    </row>
    <row r="45" spans="2:13" x14ac:dyDescent="0.35">
      <c r="B45" s="12">
        <v>28</v>
      </c>
      <c r="C45" s="11" t="str">
        <f>IF('Men''s Smallbore Scores'!D42="","",'Men''s Smallbore Scores'!D42)</f>
        <v/>
      </c>
      <c r="D45" s="11"/>
      <c r="E45" s="9" t="str">
        <f>'Men''s Smallbore Scores'!F42</f>
        <v/>
      </c>
      <c r="F45" s="65" t="str">
        <f>'Men''s Smallbore Scores'!L42</f>
        <v/>
      </c>
      <c r="I45" s="12">
        <v>28</v>
      </c>
      <c r="J45" s="11" t="str">
        <f>IF('Women''s Smallbore Scores'!D44="","",'Women''s Smallbore Scores'!D44)</f>
        <v/>
      </c>
      <c r="K45" s="11"/>
      <c r="L45" s="9" t="str">
        <f>'Women''s Smallbore Scores'!F44</f>
        <v/>
      </c>
      <c r="M45" s="65" t="str">
        <f>'Women''s Smallbore Scores'!L44</f>
        <v/>
      </c>
    </row>
    <row r="46" spans="2:13" x14ac:dyDescent="0.35">
      <c r="B46" s="12">
        <v>29</v>
      </c>
      <c r="C46" s="11" t="str">
        <f>IF('Men''s Smallbore Scores'!D43="","",'Men''s Smallbore Scores'!D43)</f>
        <v/>
      </c>
      <c r="D46" s="11"/>
      <c r="E46" s="9" t="str">
        <f>'Men''s Smallbore Scores'!F43</f>
        <v/>
      </c>
      <c r="F46" s="65" t="str">
        <f>'Men''s Smallbore Scores'!L43</f>
        <v/>
      </c>
      <c r="I46" s="12">
        <v>29</v>
      </c>
      <c r="J46" s="11" t="str">
        <f>IF('Women''s Smallbore Scores'!D45="","",'Women''s Smallbore Scores'!D45)</f>
        <v/>
      </c>
      <c r="K46" s="11"/>
      <c r="L46" s="9" t="str">
        <f>'Women''s Smallbore Scores'!F45</f>
        <v/>
      </c>
      <c r="M46" s="65" t="str">
        <f>'Women''s Smallbore Scores'!L45</f>
        <v/>
      </c>
    </row>
    <row r="47" spans="2:13" x14ac:dyDescent="0.35">
      <c r="B47" s="12">
        <v>30</v>
      </c>
      <c r="C47" s="11" t="str">
        <f>IF('Men''s Smallbore Scores'!D44="","",'Men''s Smallbore Scores'!D44)</f>
        <v/>
      </c>
      <c r="D47" s="11"/>
      <c r="E47" s="9" t="str">
        <f>'Men''s Smallbore Scores'!F44</f>
        <v/>
      </c>
      <c r="F47" s="65" t="str">
        <f>'Men''s Smallbore Scores'!L44</f>
        <v/>
      </c>
      <c r="I47" s="12">
        <v>30</v>
      </c>
      <c r="J47" s="11" t="str">
        <f>IF('Women''s Smallbore Scores'!D46="","",'Women''s Smallbore Scores'!D46)</f>
        <v/>
      </c>
      <c r="K47" s="11"/>
      <c r="L47" s="9" t="str">
        <f>'Women''s Smallbore Scores'!F46</f>
        <v/>
      </c>
      <c r="M47" s="65" t="str">
        <f>'Women''s Smallbore Scores'!L46</f>
        <v/>
      </c>
    </row>
    <row r="48" spans="2:13" x14ac:dyDescent="0.35">
      <c r="B48" s="12">
        <v>31</v>
      </c>
      <c r="C48" s="11" t="str">
        <f>IF('Men''s Smallbore Scores'!D45="","",'Men''s Smallbore Scores'!D45)</f>
        <v/>
      </c>
      <c r="D48" s="11"/>
      <c r="E48" s="9" t="str">
        <f>'Men''s Smallbore Scores'!F45</f>
        <v/>
      </c>
      <c r="F48" s="65" t="str">
        <f>'Men''s Smallbore Scores'!L45</f>
        <v/>
      </c>
      <c r="I48" s="12">
        <v>31</v>
      </c>
      <c r="J48" s="11" t="str">
        <f>IF('Women''s Smallbore Scores'!D47="","",'Women''s Smallbore Scores'!D47)</f>
        <v/>
      </c>
      <c r="K48" s="11"/>
      <c r="L48" s="9" t="str">
        <f>'Women''s Smallbore Scores'!F47</f>
        <v/>
      </c>
      <c r="M48" s="65" t="str">
        <f>'Women''s Smallbore Scores'!L47</f>
        <v/>
      </c>
    </row>
    <row r="49" spans="2:13" x14ac:dyDescent="0.35">
      <c r="B49" s="12">
        <v>32</v>
      </c>
      <c r="C49" s="11" t="str">
        <f>IF('Men''s Smallbore Scores'!D46="","",'Men''s Smallbore Scores'!D46)</f>
        <v/>
      </c>
      <c r="D49" s="11"/>
      <c r="E49" s="9" t="str">
        <f>'Men''s Smallbore Scores'!F46</f>
        <v/>
      </c>
      <c r="F49" s="65" t="str">
        <f>'Men''s Smallbore Scores'!L46</f>
        <v/>
      </c>
      <c r="I49" s="12">
        <v>32</v>
      </c>
      <c r="J49" s="11" t="str">
        <f>IF('Women''s Smallbore Scores'!D48="","",'Women''s Smallbore Scores'!D48)</f>
        <v/>
      </c>
      <c r="K49" s="11"/>
      <c r="L49" s="9" t="str">
        <f>'Women''s Smallbore Scores'!F48</f>
        <v/>
      </c>
      <c r="M49" s="65" t="str">
        <f>'Women''s Smallbore Scores'!L48</f>
        <v/>
      </c>
    </row>
    <row r="50" spans="2:13" x14ac:dyDescent="0.35">
      <c r="B50" s="12">
        <v>33</v>
      </c>
      <c r="C50" s="11" t="str">
        <f>IF('Men''s Smallbore Scores'!D47="","",'Men''s Smallbore Scores'!D47)</f>
        <v/>
      </c>
      <c r="D50" s="11"/>
      <c r="E50" s="9" t="str">
        <f>'Men''s Smallbore Scores'!F47</f>
        <v/>
      </c>
      <c r="F50" s="65" t="str">
        <f>'Men''s Smallbore Scores'!L47</f>
        <v/>
      </c>
      <c r="I50" s="12">
        <v>33</v>
      </c>
      <c r="J50" s="11" t="str">
        <f>IF('Women''s Smallbore Scores'!D49="","",'Women''s Smallbore Scores'!D49)</f>
        <v/>
      </c>
      <c r="K50" s="11"/>
      <c r="L50" s="9" t="str">
        <f>'Women''s Smallbore Scores'!F49</f>
        <v/>
      </c>
      <c r="M50" s="65" t="str">
        <f>'Women''s Smallbore Scores'!L49</f>
        <v/>
      </c>
    </row>
    <row r="51" spans="2:13" x14ac:dyDescent="0.35">
      <c r="B51" s="12">
        <v>34</v>
      </c>
      <c r="C51" s="11" t="str">
        <f>IF('Men''s Smallbore Scores'!D48="","",'Men''s Smallbore Scores'!D48)</f>
        <v/>
      </c>
      <c r="D51" s="11"/>
      <c r="E51" s="9" t="str">
        <f>'Men''s Smallbore Scores'!F48</f>
        <v/>
      </c>
      <c r="F51" s="65" t="str">
        <f>'Men''s Smallbore Scores'!L48</f>
        <v/>
      </c>
      <c r="I51" s="12">
        <v>34</v>
      </c>
      <c r="J51" s="11" t="str">
        <f>IF('Women''s Smallbore Scores'!D50="","",'Women''s Smallbore Scores'!D50)</f>
        <v/>
      </c>
      <c r="K51" s="11"/>
      <c r="L51" s="9" t="str">
        <f>'Women''s Smallbore Scores'!F50</f>
        <v/>
      </c>
      <c r="M51" s="65" t="str">
        <f>'Women''s Smallbore Scores'!L50</f>
        <v/>
      </c>
    </row>
    <row r="52" spans="2:13" x14ac:dyDescent="0.35">
      <c r="B52" s="12">
        <v>35</v>
      </c>
      <c r="I52" s="12">
        <v>35</v>
      </c>
      <c r="J52" s="11" t="str">
        <f>IF('Women''s Smallbore Scores'!D51="","",'Women''s Smallbore Scores'!D51)</f>
        <v/>
      </c>
      <c r="K52" s="11"/>
      <c r="L52" s="9" t="str">
        <f>'Women''s Smallbore Scores'!F51</f>
        <v/>
      </c>
      <c r="M52" s="65" t="str">
        <f>'Women''s Smallbore Scores'!L51</f>
        <v/>
      </c>
    </row>
    <row r="53" spans="2:13" x14ac:dyDescent="0.35">
      <c r="I53" s="12">
        <v>36</v>
      </c>
      <c r="J53" s="11" t="str">
        <f>IF('Women''s Smallbore Scores'!D52="","",'Women''s Smallbore Scores'!D52)</f>
        <v/>
      </c>
      <c r="K53" s="11"/>
      <c r="L53" s="9" t="str">
        <f>'Women''s Smallbore Scores'!F52</f>
        <v/>
      </c>
      <c r="M53" s="65" t="str">
        <f>'Women''s Smallbore Scores'!L52</f>
        <v/>
      </c>
    </row>
    <row r="54" spans="2:13" x14ac:dyDescent="0.35">
      <c r="I54" s="12">
        <v>37</v>
      </c>
      <c r="J54" s="11" t="str">
        <f>IF('Women''s Smallbore Scores'!D53="","",'Women''s Smallbore Scores'!D53)</f>
        <v/>
      </c>
      <c r="K54" s="11"/>
      <c r="L54" s="9" t="str">
        <f>'Women''s Smallbore Scores'!F53</f>
        <v/>
      </c>
      <c r="M54" s="65" t="str">
        <f>'Women''s Smallbore Scores'!L53</f>
        <v/>
      </c>
    </row>
    <row r="55" spans="2:13" x14ac:dyDescent="0.35">
      <c r="I55" s="12">
        <v>38</v>
      </c>
      <c r="J55" s="11" t="str">
        <f>IF('Women''s Smallbore Scores'!D54="","",'Women''s Smallbore Scores'!D54)</f>
        <v/>
      </c>
      <c r="K55" s="11"/>
      <c r="L55" s="9" t="str">
        <f>'Women''s Smallbore Scores'!F54</f>
        <v/>
      </c>
      <c r="M55" s="65" t="str">
        <f>'Women''s Smallbore Scores'!L54</f>
        <v/>
      </c>
    </row>
    <row r="56" spans="2:13" x14ac:dyDescent="0.35">
      <c r="I56" s="12">
        <v>39</v>
      </c>
      <c r="J56" s="11" t="str">
        <f>IF('Women''s Smallbore Scores'!D55="","",'Women''s Smallbore Scores'!D55)</f>
        <v/>
      </c>
      <c r="K56" s="11"/>
      <c r="L56" s="9" t="str">
        <f>'Women''s Smallbore Scores'!F55</f>
        <v/>
      </c>
      <c r="M56" s="65" t="str">
        <f>'Women''s Smallbore Scores'!L55</f>
        <v/>
      </c>
    </row>
    <row r="57" spans="2:13" x14ac:dyDescent="0.35">
      <c r="I57" s="12">
        <v>40</v>
      </c>
      <c r="J57" s="11" t="str">
        <f>IF('Women''s Smallbore Scores'!D56="","",'Women''s Smallbore Scores'!D56)</f>
        <v/>
      </c>
      <c r="K57" s="11"/>
      <c r="L57" s="9" t="str">
        <f>'Women''s Smallbore Scores'!F56</f>
        <v/>
      </c>
      <c r="M57" s="65" t="str">
        <f>'Women''s Smallbore Scores'!L56</f>
        <v/>
      </c>
    </row>
    <row r="58" spans="2:13" x14ac:dyDescent="0.35">
      <c r="I58" s="12">
        <v>41</v>
      </c>
      <c r="J58" s="11" t="str">
        <f>IF('Women''s Smallbore Scores'!D57="","",'Women''s Smallbore Scores'!D57)</f>
        <v/>
      </c>
      <c r="K58" s="11"/>
      <c r="L58" s="9" t="str">
        <f>'Women''s Smallbore Scores'!F57</f>
        <v/>
      </c>
      <c r="M58" s="65" t="str">
        <f>'Women''s Smallbore Scores'!L57</f>
        <v/>
      </c>
    </row>
    <row r="59" spans="2:13" x14ac:dyDescent="0.35">
      <c r="I59" s="12">
        <v>42</v>
      </c>
      <c r="J59" s="11" t="str">
        <f>IF('Women''s Smallbore Scores'!D58="","",'Women''s Smallbore Scores'!D58)</f>
        <v/>
      </c>
      <c r="K59" s="11"/>
      <c r="L59" s="9" t="str">
        <f>'Women''s Smallbore Scores'!F58</f>
        <v/>
      </c>
      <c r="M59" s="65" t="str">
        <f>'Women''s Smallbore Scores'!L58</f>
        <v/>
      </c>
    </row>
    <row r="60" spans="2:13" x14ac:dyDescent="0.35">
      <c r="I60" s="12">
        <v>43</v>
      </c>
      <c r="J60" s="11" t="str">
        <f>IF('Women''s Smallbore Scores'!D59="","",'Women''s Smallbore Scores'!D59)</f>
        <v/>
      </c>
      <c r="K60" s="11"/>
      <c r="L60" s="9" t="str">
        <f>'Women''s Smallbore Scores'!F59</f>
        <v/>
      </c>
      <c r="M60" s="65" t="str">
        <f>'Women''s Smallbore Scores'!L59</f>
        <v/>
      </c>
    </row>
    <row r="61" spans="2:13" x14ac:dyDescent="0.35">
      <c r="I61" s="12">
        <v>44</v>
      </c>
      <c r="J61" s="11" t="str">
        <f>IF('Women''s Smallbore Scores'!D60="","",'Women''s Smallbore Scores'!D60)</f>
        <v/>
      </c>
      <c r="K61" s="11"/>
      <c r="L61" s="9" t="str">
        <f>'Women''s Smallbore Scores'!F60</f>
        <v/>
      </c>
      <c r="M61" s="65" t="str">
        <f>'Women''s Smallbore Scores'!L60</f>
        <v/>
      </c>
    </row>
    <row r="62" spans="2:13" x14ac:dyDescent="0.35">
      <c r="I62" s="12">
        <v>45</v>
      </c>
      <c r="J62" s="11" t="str">
        <f>IF('Women''s Smallbore Scores'!D61="","",'Women''s Smallbore Scores'!D61)</f>
        <v/>
      </c>
      <c r="K62" s="11"/>
      <c r="L62" s="9" t="str">
        <f>'Women''s Smallbore Scores'!F61</f>
        <v/>
      </c>
      <c r="M62" s="65" t="str">
        <f>'Women''s Smallbore Scores'!L61</f>
        <v/>
      </c>
    </row>
    <row r="63" spans="2:13" x14ac:dyDescent="0.35">
      <c r="I63" s="12">
        <v>46</v>
      </c>
      <c r="J63" s="11" t="str">
        <f>IF('Women''s Smallbore Scores'!D62="","",'Women''s Smallbore Scores'!D62)</f>
        <v/>
      </c>
      <c r="K63" s="11"/>
      <c r="L63" s="9" t="str">
        <f>'Women''s Smallbore Scores'!F62</f>
        <v/>
      </c>
      <c r="M63" s="65" t="str">
        <f>'Women''s Smallbore Scores'!L62</f>
        <v/>
      </c>
    </row>
    <row r="64" spans="2:13" x14ac:dyDescent="0.35">
      <c r="I64" s="12">
        <v>47</v>
      </c>
      <c r="J64" s="11" t="str">
        <f>IF('Women''s Smallbore Scores'!D63="","",'Women''s Smallbore Scores'!D63)</f>
        <v/>
      </c>
      <c r="K64" s="11"/>
      <c r="L64" s="9" t="str">
        <f>'Women''s Smallbore Scores'!F63</f>
        <v/>
      </c>
      <c r="M64" s="65" t="str">
        <f>'Women''s Smallbore Scores'!L63</f>
        <v/>
      </c>
    </row>
    <row r="65" spans="9:13" x14ac:dyDescent="0.35">
      <c r="I65" s="12">
        <v>48</v>
      </c>
      <c r="J65" s="11" t="str">
        <f>IF('Women''s Smallbore Scores'!D64="","",'Women''s Smallbore Scores'!D64)</f>
        <v/>
      </c>
      <c r="K65" s="11"/>
      <c r="L65" s="9" t="str">
        <f>'Women''s Smallbore Scores'!F64</f>
        <v/>
      </c>
      <c r="M65" s="65" t="str">
        <f>'Women''s Smallbore Scores'!L64</f>
        <v/>
      </c>
    </row>
    <row r="66" spans="9:13" x14ac:dyDescent="0.35">
      <c r="I66" s="12">
        <v>49</v>
      </c>
      <c r="J66" s="11" t="str">
        <f>IF('Women''s Smallbore Scores'!D65="","",'Women''s Smallbore Scores'!D65)</f>
        <v/>
      </c>
      <c r="K66" s="11"/>
      <c r="L66" s="9" t="str">
        <f>'Women''s Smallbore Scores'!F65</f>
        <v/>
      </c>
      <c r="M66" s="65" t="str">
        <f>'Women''s Smallbore Scores'!L65</f>
        <v/>
      </c>
    </row>
    <row r="67" spans="9:13" x14ac:dyDescent="0.35">
      <c r="I67" s="12">
        <v>50</v>
      </c>
      <c r="J67" s="11" t="str">
        <f>IF('Women''s Smallbore Scores'!D66="","",'Women''s Smallbore Scores'!D66)</f>
        <v/>
      </c>
      <c r="K67" s="11"/>
      <c r="L67" s="9" t="str">
        <f>'Women''s Smallbore Scores'!F66</f>
        <v/>
      </c>
      <c r="M67" s="65" t="str">
        <f>'Women''s Smallbore Scores'!L66</f>
        <v/>
      </c>
    </row>
    <row r="68" spans="9:13" x14ac:dyDescent="0.35">
      <c r="I68" s="12">
        <v>51</v>
      </c>
      <c r="J68" s="11" t="str">
        <f>IF('Women''s Smallbore Scores'!D67="","",'Women''s Smallbore Scores'!D67)</f>
        <v/>
      </c>
      <c r="K68" s="11"/>
      <c r="L68" s="9" t="str">
        <f>'Women''s Smallbore Scores'!F67</f>
        <v/>
      </c>
      <c r="M68" s="65" t="str">
        <f>'Women''s Smallbore Scores'!L67</f>
        <v/>
      </c>
    </row>
    <row r="69" spans="9:13" x14ac:dyDescent="0.35">
      <c r="I69" s="12">
        <v>52</v>
      </c>
      <c r="J69" s="11" t="str">
        <f>IF('Women''s Smallbore Scores'!D68="","",'Women''s Smallbore Scores'!D68)</f>
        <v/>
      </c>
      <c r="K69" s="11"/>
      <c r="L69" s="9" t="str">
        <f>'Women''s Smallbore Scores'!F68</f>
        <v/>
      </c>
      <c r="M69" s="65" t="str">
        <f>'Women''s Smallbore Scores'!L68</f>
        <v/>
      </c>
    </row>
    <row r="70" spans="9:13" x14ac:dyDescent="0.35">
      <c r="I70" s="12">
        <v>53</v>
      </c>
      <c r="J70" s="11" t="str">
        <f>IF('Women''s Smallbore Scores'!D69="","",'Women''s Smallbore Scores'!D69)</f>
        <v/>
      </c>
      <c r="K70" s="11"/>
      <c r="L70" s="9" t="str">
        <f>'Women''s Smallbore Scores'!F69</f>
        <v/>
      </c>
      <c r="M70" s="65" t="str">
        <f>'Women''s Smallbore Scores'!L69</f>
        <v/>
      </c>
    </row>
    <row r="71" spans="9:13" x14ac:dyDescent="0.35">
      <c r="I71" s="12">
        <v>54</v>
      </c>
      <c r="J71" s="11" t="str">
        <f>IF('Women''s Smallbore Scores'!D70="","",'Women''s Smallbore Scores'!D70)</f>
        <v/>
      </c>
      <c r="K71" s="11"/>
      <c r="L71" s="9" t="str">
        <f>'Women''s Smallbore Scores'!F70</f>
        <v/>
      </c>
      <c r="M71" s="65" t="str">
        <f>'Women''s Smallbore Scores'!L70</f>
        <v/>
      </c>
    </row>
    <row r="72" spans="9:13" x14ac:dyDescent="0.35">
      <c r="I72" s="12">
        <v>55</v>
      </c>
      <c r="J72" s="11" t="str">
        <f>IF('Women''s Smallbore Scores'!D71="","",'Women''s Smallbore Scores'!D71)</f>
        <v/>
      </c>
      <c r="K72" s="11"/>
      <c r="L72" s="9" t="str">
        <f>'Women''s Smallbore Scores'!F71</f>
        <v/>
      </c>
      <c r="M72" s="65" t="str">
        <f>'Women''s Smallbore Scores'!L71</f>
        <v/>
      </c>
    </row>
    <row r="73" spans="9:13" x14ac:dyDescent="0.35">
      <c r="I73" s="12">
        <v>56</v>
      </c>
      <c r="J73" s="11" t="str">
        <f>IF('Women''s Smallbore Scores'!D72="","",'Women''s Smallbore Scores'!D72)</f>
        <v/>
      </c>
      <c r="K73" s="11"/>
      <c r="L73" s="9" t="str">
        <f>'Women''s Smallbore Scores'!F72</f>
        <v/>
      </c>
      <c r="M73" s="65" t="str">
        <f>'Women''s Smallbore Scores'!L72</f>
        <v/>
      </c>
    </row>
    <row r="74" spans="9:13" x14ac:dyDescent="0.35">
      <c r="I74" s="12">
        <v>57</v>
      </c>
      <c r="J74" s="11" t="str">
        <f>IF('Women''s Smallbore Scores'!D73="","",'Women''s Smallbore Scores'!D73)</f>
        <v/>
      </c>
      <c r="K74" s="11"/>
      <c r="L74" s="9" t="str">
        <f>'Women''s Smallbore Scores'!F73</f>
        <v/>
      </c>
      <c r="M74" s="65" t="str">
        <f>'Women''s Smallbore Scores'!L73</f>
        <v/>
      </c>
    </row>
    <row r="75" spans="9:13" x14ac:dyDescent="0.35">
      <c r="I75" s="12">
        <v>58</v>
      </c>
    </row>
    <row r="76" spans="9:13" x14ac:dyDescent="0.35">
      <c r="I76" s="12">
        <v>59</v>
      </c>
    </row>
    <row r="77" spans="9:13" x14ac:dyDescent="0.35">
      <c r="I77" s="12">
        <v>60</v>
      </c>
    </row>
  </sheetData>
  <sortState xmlns:xlrd2="http://schemas.microsoft.com/office/spreadsheetml/2017/richdata2" ref="J18:M28">
    <sortCondition descending="1" ref="M18:M28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3">
    <cfRule type="expression" dxfId="50" priority="6" stopIfTrue="1">
      <formula>$F18=""</formula>
    </cfRule>
    <cfRule type="expression" dxfId="49" priority="7" stopIfTrue="1">
      <formula>$E18&lt;5</formula>
    </cfRule>
    <cfRule type="expression" dxfId="48" priority="8" stopIfTrue="1">
      <formula>$F18&lt;$E$12</formula>
    </cfRule>
    <cfRule type="expression" dxfId="47" priority="9" stopIfTrue="1">
      <formula>AND($B18&lt;=5,$F18&gt;=$E$11)</formula>
    </cfRule>
    <cfRule type="expression" dxfId="46" priority="10">
      <formula>AND($F18&gt;=$E$12,$F18&lt;$E$11)</formula>
    </cfRule>
  </conditionalFormatting>
  <conditionalFormatting sqref="J18:M29">
    <cfRule type="expression" dxfId="45" priority="1" stopIfTrue="1">
      <formula>$M18=""</formula>
    </cfRule>
    <cfRule type="expression" dxfId="44" priority="2" stopIfTrue="1">
      <formula>$L18&lt;5</formula>
    </cfRule>
    <cfRule type="expression" dxfId="43" priority="3" stopIfTrue="1">
      <formula>$M18&lt;$L$12</formula>
    </cfRule>
    <cfRule type="expression" dxfId="42" priority="4" stopIfTrue="1">
      <formula>AND($I18&lt;=5,$M18&gt;=$L$11)</formula>
    </cfRule>
    <cfRule type="expression" dxfId="41" priority="5">
      <formula>AND($M18&gt;=$L$12,$M18&lt;$L$11)</formula>
    </cfRule>
  </conditionalFormatting>
  <conditionalFormatting sqref="C34:F51">
    <cfRule type="expression" dxfId="40" priority="566" stopIfTrue="1">
      <formula>$F34=""</formula>
    </cfRule>
    <cfRule type="expression" dxfId="39" priority="567" stopIfTrue="1">
      <formula>$E34&lt;5</formula>
    </cfRule>
    <cfRule type="expression" dxfId="38" priority="568" stopIfTrue="1">
      <formula>$F34&lt;$E$12</formula>
    </cfRule>
    <cfRule type="expression" dxfId="37" priority="569" stopIfTrue="1">
      <formula>AND($B35&lt;=5,$F34&gt;=$E$11)</formula>
    </cfRule>
    <cfRule type="expression" dxfId="36" priority="570">
      <formula>AND($F34&gt;=$E$12,$F34&lt;$E$11)</formula>
    </cfRule>
  </conditionalFormatting>
  <conditionalFormatting sqref="J30:M30">
    <cfRule type="expression" dxfId="35" priority="611" stopIfTrue="1">
      <formula>$M30=""</formula>
    </cfRule>
    <cfRule type="expression" dxfId="34" priority="612" stopIfTrue="1">
      <formula>$L30&lt;5</formula>
    </cfRule>
    <cfRule type="expression" dxfId="33" priority="613" stopIfTrue="1">
      <formula>$M30&lt;$L$12</formula>
    </cfRule>
    <cfRule type="expression" dxfId="32" priority="614" stopIfTrue="1">
      <formula>AND($I32&lt;=5,$M30&gt;=$L$11)</formula>
    </cfRule>
    <cfRule type="expression" dxfId="31" priority="615">
      <formula>AND($M30&gt;=$L$12,$M30&lt;$L$11)</formula>
    </cfRule>
  </conditionalFormatting>
  <conditionalFormatting sqref="J31:M74">
    <cfRule type="expression" dxfId="30" priority="661" stopIfTrue="1">
      <formula>$M31=""</formula>
    </cfRule>
    <cfRule type="expression" dxfId="29" priority="662" stopIfTrue="1">
      <formula>$L31&lt;5</formula>
    </cfRule>
    <cfRule type="expression" dxfId="28" priority="663" stopIfTrue="1">
      <formula>$M31&lt;$L$12</formula>
    </cfRule>
    <cfRule type="expression" dxfId="27" priority="664" stopIfTrue="1">
      <formula>AND($I34&lt;=5,$M31&gt;=$L$11)</formula>
    </cfRule>
    <cfRule type="expression" dxfId="26" priority="665">
      <formula>AND($M31&gt;=$L$12,$M31&lt;$L$11)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190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149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24" t="str">
        <f>'Smallbore Ranking'!C18</f>
        <v>Peter Fiori</v>
      </c>
      <c r="N18" s="125"/>
      <c r="O18" s="76">
        <f>'Smallbore Ranking'!F18</f>
        <v>591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592.6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630.74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22" t="str">
        <f>'Smallbore Ranking'!C19</f>
        <v>Jared Eddy</v>
      </c>
      <c r="N19" s="123"/>
      <c r="O19" s="68">
        <f>'Smallbore Ranking'!F19</f>
        <v>590.20000000000005</v>
      </c>
      <c r="Q19" s="45">
        <v>2</v>
      </c>
      <c r="R19" s="111" t="str">
        <f>'Smallbore Ranking'!J19</f>
        <v>Katie Zaun</v>
      </c>
      <c r="S19" s="111"/>
      <c r="T19" s="67">
        <f>'Smallbore Ranking'!M19</f>
        <v>590.4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Ivan Roe</v>
      </c>
      <c r="N20" s="116"/>
      <c r="O20" s="67">
        <f>'Smallbore Ranking'!F20</f>
        <v>588.6</v>
      </c>
      <c r="Q20" s="45">
        <v>3</v>
      </c>
      <c r="R20" s="111" t="str">
        <f>'Smallbore Ranking'!J20</f>
        <v>Mary Tucker</v>
      </c>
      <c r="S20" s="111"/>
      <c r="T20" s="67">
        <f>'Smallbore Ranking'!M20</f>
        <v>586</v>
      </c>
    </row>
    <row r="21" spans="2:20" x14ac:dyDescent="0.35">
      <c r="B21" s="45">
        <v>4</v>
      </c>
      <c r="C21" s="122" t="str">
        <f>'Air Rifle Ranking'!C21</f>
        <v>Rylan Kissell</v>
      </c>
      <c r="D21" s="123"/>
      <c r="E21" s="68">
        <f>'Air Rifle Ranking'!F21</f>
        <v>629.88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Patrick Sunderman</v>
      </c>
      <c r="N21" s="119"/>
      <c r="O21" s="88">
        <f>'Smallbore Ranking'!F21</f>
        <v>587.79999999999995</v>
      </c>
      <c r="Q21" s="45">
        <v>4</v>
      </c>
      <c r="R21" s="111" t="str">
        <f>'Smallbore Ranking'!J21</f>
        <v>Emme Walrath</v>
      </c>
      <c r="S21" s="111"/>
      <c r="T21" s="67">
        <f>'Smallbore Ranking'!M21</f>
        <v>584.20000000000005</v>
      </c>
    </row>
    <row r="22" spans="2:20" x14ac:dyDescent="0.35">
      <c r="B22" s="45">
        <v>5</v>
      </c>
      <c r="C22" s="115" t="str">
        <f>'Air Rifle Ranking'!C22</f>
        <v>Gavin Barnick</v>
      </c>
      <c r="D22" s="116"/>
      <c r="E22" s="67">
        <f>'Air Rifle Ranking'!F22</f>
        <v>629.86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5" t="str">
        <f>'Smallbore Ranking'!C22</f>
        <v>Levi Clark</v>
      </c>
      <c r="N22" s="116"/>
      <c r="O22" s="67">
        <f>'Smallbore Ranking'!F22</f>
        <v>587.79999999999995</v>
      </c>
      <c r="Q22" s="45">
        <v>5</v>
      </c>
      <c r="R22" s="111" t="str">
        <f>'Smallbore Ranking'!J22</f>
        <v>Cecelia Ossi</v>
      </c>
      <c r="S22" s="111"/>
      <c r="T22" s="67">
        <f>'Smallbore Ranking'!M22</f>
        <v>581.6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628.9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5" t="str">
        <f>'Smallbore Ranking'!C23</f>
        <v>Jared Desrosiers</v>
      </c>
      <c r="N23" s="116"/>
      <c r="O23" s="67">
        <f>'Smallbore Ranking'!F23</f>
        <v>585.4</v>
      </c>
      <c r="Q23" s="45">
        <v>6</v>
      </c>
      <c r="R23" s="111" t="str">
        <f>'Smallbore Ranking'!J23</f>
        <v>Carley Seabrooke</v>
      </c>
      <c r="S23" s="111"/>
      <c r="T23" s="67">
        <f>'Smallbore Ranking'!M23</f>
        <v>581.20000000000005</v>
      </c>
    </row>
    <row r="24" spans="2:20" x14ac:dyDescent="0.35">
      <c r="B24" s="45">
        <v>7</v>
      </c>
      <c r="C24" s="115" t="str">
        <f>'Air Rifle Ranking'!C24</f>
        <v>Ivan Roe</v>
      </c>
      <c r="D24" s="116"/>
      <c r="E24" s="67">
        <f>'Air Rifle Ranking'!F24</f>
        <v>628.58000000000015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Rylan Kissell</v>
      </c>
      <c r="N24" s="123"/>
      <c r="O24" s="68">
        <f>'Smallbore Ranking'!F24</f>
        <v>584.79999999999995</v>
      </c>
      <c r="Q24" s="45">
        <v>7</v>
      </c>
      <c r="R24" s="111" t="str">
        <f>'Smallbore Ranking'!J24</f>
        <v>Ashlyn Blake</v>
      </c>
      <c r="S24" s="111"/>
      <c r="T24" s="67">
        <f>'Smallbore Ranking'!M24</f>
        <v>577.6</v>
      </c>
    </row>
    <row r="25" spans="2:20" x14ac:dyDescent="0.35">
      <c r="B25" s="45">
        <v>8</v>
      </c>
      <c r="C25" s="115" t="str">
        <f>'Air Rifle Ranking'!C25</f>
        <v>Tim Sherry</v>
      </c>
      <c r="D25" s="116"/>
      <c r="E25" s="67">
        <f>'Air Rifle Ranking'!F25</f>
        <v>628.1400000000001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626.76</v>
      </c>
      <c r="L25" s="45">
        <v>8</v>
      </c>
      <c r="M25" s="111" t="str">
        <f>'Smallbore Ranking'!C25</f>
        <v>Griffin Lake</v>
      </c>
      <c r="N25" s="111"/>
      <c r="O25" s="67">
        <f>'Smallbore Ranking'!F25</f>
        <v>584.4</v>
      </c>
      <c r="Q25" s="45">
        <v>8</v>
      </c>
      <c r="R25" s="111" t="str">
        <f>'Smallbore Ranking'!J25</f>
        <v>Elijah Spencer</v>
      </c>
      <c r="S25" s="111"/>
      <c r="T25" s="67">
        <f>'Smallbore Ranking'!M25</f>
        <v>576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626.70000000000005</v>
      </c>
      <c r="L26" s="45">
        <v>9</v>
      </c>
      <c r="M26" s="111" t="str">
        <f>'Smallbore Ranking'!C26</f>
        <v>Tyler Wee</v>
      </c>
      <c r="N26" s="111"/>
      <c r="O26" s="67">
        <f>'Smallbore Ranking'!F26</f>
        <v>583.20000000000005</v>
      </c>
      <c r="Q26" s="45">
        <v>9</v>
      </c>
      <c r="R26" s="111" t="str">
        <f>'Smallbore Ranking'!J26</f>
        <v>Elizabeth Schmeltzer</v>
      </c>
      <c r="S26" s="111"/>
      <c r="T26" s="67">
        <f>'Smallbore Ranking'!M26</f>
        <v>575.79999999999995</v>
      </c>
    </row>
    <row r="27" spans="2:20" x14ac:dyDescent="0.35">
      <c r="B27" s="86">
        <v>10</v>
      </c>
      <c r="C27" s="130" t="str">
        <f>'Air Rifle Ranking'!C27</f>
        <v>Levi Clark</v>
      </c>
      <c r="D27" s="131"/>
      <c r="E27" s="87">
        <f>'Air Rifle Ranking'!F27</f>
        <v>627.5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Jack Ogoreuc</v>
      </c>
      <c r="N27" s="111"/>
      <c r="O27" s="67">
        <f>'Smallbore Ranking'!F27</f>
        <v>583</v>
      </c>
      <c r="Q27" s="45">
        <v>10</v>
      </c>
      <c r="R27" s="111" t="str">
        <f>'Smallbore Ranking'!J27</f>
        <v>Danjela De Jesus</v>
      </c>
      <c r="S27" s="111"/>
      <c r="T27" s="67">
        <f>'Smallbore Ranking'!M27</f>
        <v>570.6</v>
      </c>
    </row>
    <row r="28" spans="2:20" x14ac:dyDescent="0.35">
      <c r="B28" s="86">
        <v>11</v>
      </c>
      <c r="C28" s="130" t="str">
        <f>'Air Rifle Ranking'!C28</f>
        <v>Brandon Muske</v>
      </c>
      <c r="D28" s="131"/>
      <c r="E28" s="87">
        <f>'Air Rifle Ranking'!F28</f>
        <v>627.48000000000013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Brandon Muske</v>
      </c>
      <c r="N28" s="111"/>
      <c r="O28" s="67">
        <f>'Smallbore Ranking'!F28</f>
        <v>581.4</v>
      </c>
      <c r="Q28" s="45">
        <v>11</v>
      </c>
      <c r="R28" s="111" t="str">
        <f>'Smallbore Ranking'!J28</f>
        <v>Elizabeth Probst</v>
      </c>
      <c r="S28" s="111"/>
      <c r="T28" s="67">
        <f>'Smallbore Ranking'!M28</f>
        <v>570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Braden Peiser</v>
      </c>
      <c r="N29" s="111"/>
      <c r="O29" s="67">
        <f>'Smallbore Ranking'!F29</f>
        <v>580.4</v>
      </c>
      <c r="Q29" s="45">
        <v>12</v>
      </c>
      <c r="R29" s="111" t="str">
        <f>'Smallbore Ranking'!J29</f>
        <v>Gracie Dinh</v>
      </c>
      <c r="S29" s="111"/>
      <c r="T29" s="67">
        <f>'Smallbore Ranking'!M29</f>
        <v>584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Jacob Wisman</v>
      </c>
      <c r="N30" s="111"/>
      <c r="O30" s="67">
        <f>'Smallbore Ranking'!F30</f>
        <v>579.20000000000005</v>
      </c>
      <c r="Q30" s="45">
        <v>13</v>
      </c>
      <c r="R30" s="111" t="str">
        <f>'Smallbore Ranking'!J30</f>
        <v>Sarah Beard</v>
      </c>
      <c r="S30" s="111"/>
      <c r="T30" s="67">
        <f>'Smallbore Ranking'!M30</f>
        <v>582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578.6</v>
      </c>
      <c r="Q31" s="45">
        <v>14</v>
      </c>
      <c r="R31" s="111" t="str">
        <f>'Smallbore Ranking'!J31</f>
        <v>Ali Weisz</v>
      </c>
      <c r="S31" s="111"/>
      <c r="T31" s="67">
        <f>'Smallbore Ranking'!M31</f>
        <v>577.5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Lucas Kozeniesky</v>
      </c>
      <c r="N32" s="111"/>
      <c r="O32" s="67">
        <f>'Smallbore Ranking'!F32</f>
        <v>575.20000000000005</v>
      </c>
      <c r="Q32" s="45">
        <v>15</v>
      </c>
      <c r="R32" s="111" t="str">
        <f>'Smallbore Ranking'!J32</f>
        <v>Kelsey Dardas</v>
      </c>
      <c r="S32" s="111"/>
      <c r="T32" s="67">
        <f>'Smallbore Ranking'!M32</f>
        <v>574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Gracie Dinh</v>
      </c>
      <c r="I33" s="111"/>
      <c r="J33" s="67">
        <f>'Air Rifle Ranking'!M33</f>
        <v>624.06000000000006</v>
      </c>
      <c r="L33" s="45">
        <v>16</v>
      </c>
      <c r="M33" s="111" t="str">
        <f>'Smallbore Ranking'!C33</f>
        <v>Tim Sherry</v>
      </c>
      <c r="N33" s="111"/>
      <c r="O33" s="67">
        <f>'Smallbore Ranking'!F33</f>
        <v>584</v>
      </c>
      <c r="Q33" s="45">
        <v>16</v>
      </c>
      <c r="R33" s="111" t="str">
        <f>'Smallbore Ranking'!J33</f>
        <v>Isabella Baldwin</v>
      </c>
      <c r="S33" s="111"/>
      <c r="T33" s="67">
        <f>'Smallbore Ranking'!M33</f>
        <v>571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623.78</v>
      </c>
      <c r="L34" s="45">
        <v>17</v>
      </c>
      <c r="M34" s="111" t="str">
        <f>'Smallbore Ranking'!C34</f>
        <v>Jason Dardas</v>
      </c>
      <c r="N34" s="111"/>
      <c r="O34" s="67">
        <f>'Smallbore Ranking'!F34</f>
        <v>581.5</v>
      </c>
      <c r="Q34" s="45">
        <v>17</v>
      </c>
      <c r="R34" s="111" t="str">
        <f>'Smallbore Ranking'!J34</f>
        <v>Anne White</v>
      </c>
      <c r="S34" s="111"/>
      <c r="T34" s="67">
        <f>'Smallbore Ranking'!M34</f>
        <v>571</v>
      </c>
    </row>
    <row r="35" spans="2:20" x14ac:dyDescent="0.35">
      <c r="B35" s="45">
        <v>18</v>
      </c>
      <c r="C35" s="115" t="str">
        <f>'Air Rifle Ranking'!C35</f>
        <v>Chance Cover</v>
      </c>
      <c r="D35" s="116"/>
      <c r="E35" s="67">
        <f>'Air Rifle Ranking'!F35</f>
        <v>621.21999999999991</v>
      </c>
      <c r="G35" s="45">
        <v>18</v>
      </c>
      <c r="H35" s="111" t="str">
        <f>'Air Rifle Ranking'!J35</f>
        <v>Gabriela Zych</v>
      </c>
      <c r="I35" s="111"/>
      <c r="J35" s="67">
        <f>'Air Rifle Ranking'!M35</f>
        <v>623.66000000000008</v>
      </c>
      <c r="L35" s="45">
        <v>18</v>
      </c>
      <c r="M35" s="111" t="str">
        <f>'Smallbore Ranking'!C35</f>
        <v/>
      </c>
      <c r="N35" s="111"/>
      <c r="O35" s="67" t="str">
        <f>'Smallbore Ranking'!F35</f>
        <v/>
      </c>
      <c r="Q35" s="45">
        <v>18</v>
      </c>
      <c r="R35" s="111" t="str">
        <f>'Smallbore Ranking'!J35</f>
        <v>Rachael Charles</v>
      </c>
      <c r="S35" s="111"/>
      <c r="T35" s="67">
        <f>'Smallbore Ranking'!M35</f>
        <v>570</v>
      </c>
    </row>
    <row r="36" spans="2:20" x14ac:dyDescent="0.35">
      <c r="B36" s="45">
        <v>19</v>
      </c>
      <c r="C36" s="115" t="str">
        <f>'Air Rifle Ranking'!C36</f>
        <v>Matt Sanchez</v>
      </c>
      <c r="D36" s="116"/>
      <c r="E36" s="67">
        <f>'Air Rifle Ranking'!F36</f>
        <v>621</v>
      </c>
      <c r="G36" s="45">
        <v>19</v>
      </c>
      <c r="H36" s="111" t="str">
        <f>'Air Rifle Ranking'!J36</f>
        <v>Addy Burrow</v>
      </c>
      <c r="I36" s="111"/>
      <c r="J36" s="67">
        <f>'Air Rifle Ranking'!M36</f>
        <v>623.37999999999988</v>
      </c>
      <c r="L36" s="45">
        <v>19</v>
      </c>
      <c r="M36" s="111" t="str">
        <f>'Smallbore Ranking'!C36</f>
        <v/>
      </c>
      <c r="N36" s="111"/>
      <c r="O36" s="67" t="str">
        <f>'Smallbore Ranking'!F36</f>
        <v/>
      </c>
      <c r="Q36" s="45">
        <v>19</v>
      </c>
      <c r="R36" s="111" t="str">
        <f>'Smallbore Ranking'!J36</f>
        <v/>
      </c>
      <c r="S36" s="111"/>
      <c r="T36" s="67" t="str">
        <f>'Smallbore Ranking'!M36</f>
        <v/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Elisa Boozer</v>
      </c>
      <c r="I37" s="111"/>
      <c r="J37" s="67">
        <f>'Air Rifle Ranking'!M37</f>
        <v>622.16</v>
      </c>
      <c r="L37" s="45">
        <v>20</v>
      </c>
      <c r="M37" s="111" t="str">
        <f>'Smallbore Ranking'!C37</f>
        <v/>
      </c>
      <c r="N37" s="111"/>
      <c r="O37" s="67" t="str">
        <f>'Smallbore Ranking'!F37</f>
        <v/>
      </c>
      <c r="Q37" s="45">
        <v>20</v>
      </c>
      <c r="R37" s="111" t="str">
        <f>'Smallbore Ranking'!J37</f>
        <v/>
      </c>
      <c r="S37" s="111"/>
      <c r="T37" s="67" t="str">
        <f>'Smallbore Ranking'!M37</f>
        <v/>
      </c>
    </row>
    <row r="38" spans="2:20" x14ac:dyDescent="0.35">
      <c r="B38" s="45">
        <v>21</v>
      </c>
      <c r="C38" s="115" t="str">
        <f>'Air Rifle Ranking'!C38</f>
        <v>Sam Adkins</v>
      </c>
      <c r="D38" s="116"/>
      <c r="E38" s="67">
        <f>'Air Rifle Ranking'!F38</f>
        <v>624.19999999999993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/>
      </c>
      <c r="S38" s="111"/>
      <c r="T38" s="67" t="str">
        <f>'Smallbore Ranking'!M38</f>
        <v/>
      </c>
    </row>
    <row r="39" spans="2:20" x14ac:dyDescent="0.35">
      <c r="B39" s="45">
        <v>22</v>
      </c>
      <c r="C39" s="115" t="str">
        <f>'Air Rifle Ranking'!C39</f>
        <v>John Blanton</v>
      </c>
      <c r="D39" s="116"/>
      <c r="E39" s="67">
        <f>'Air Rifle Ranking'!F39</f>
        <v>623.6</v>
      </c>
      <c r="G39" s="45">
        <v>22</v>
      </c>
      <c r="H39" s="111" t="str">
        <f>'Air Rifle Ranking'!J39</f>
        <v>Maggie Palfrie</v>
      </c>
      <c r="I39" s="111"/>
      <c r="J39" s="67">
        <f>'Air Rifle Ranking'!M39</f>
        <v>620.5200000000001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/>
      </c>
      <c r="S39" s="111"/>
      <c r="T39" s="67" t="str">
        <f>'Smallbore Ranking'!M39</f>
        <v/>
      </c>
    </row>
    <row r="40" spans="2:20" x14ac:dyDescent="0.35">
      <c r="B40" s="45">
        <v>23</v>
      </c>
      <c r="C40" s="115" t="str">
        <f>'Air Rifle Ranking'!C40</f>
        <v>Scott Patterson</v>
      </c>
      <c r="D40" s="116"/>
      <c r="E40" s="67">
        <f>'Air Rifle Ranking'!F40</f>
        <v>623.57500000000005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/>
      </c>
      <c r="S40" s="111"/>
      <c r="T40" s="67" t="str">
        <f>'Smallbore Ranking'!M40</f>
        <v/>
      </c>
    </row>
    <row r="41" spans="2:20" x14ac:dyDescent="0.35">
      <c r="B41" s="45">
        <v>24</v>
      </c>
      <c r="C41" s="115" t="str">
        <f>'Air Rifle Ranking'!C41</f>
        <v/>
      </c>
      <c r="D41" s="116"/>
      <c r="E41" s="67" t="str">
        <f>'Air Rifle Ranking'!F41</f>
        <v/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1" t="str">
        <f>'Smallbore Ranking'!J41</f>
        <v/>
      </c>
      <c r="S41" s="111"/>
      <c r="T41" s="67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Victoria Leppert</v>
      </c>
      <c r="I42" s="111"/>
      <c r="J42" s="67">
        <f>'Air Rifle Ranking'!M42</f>
        <v>628.79999999999995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Emma Rhode</v>
      </c>
      <c r="I43" s="111"/>
      <c r="J43" s="67">
        <f>'Air Rifle Ranking'!M43</f>
        <v>628.65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7" t="str">
        <f>'Smallbore Ranking'!J43</f>
        <v/>
      </c>
      <c r="S43" s="117"/>
      <c r="T43" s="68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Carlee Valenta</v>
      </c>
      <c r="I44" s="111"/>
      <c r="J44" s="67">
        <f>'Air Rifle Ranking'!M44</f>
        <v>627.4666666666667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Lauren Hurley</v>
      </c>
      <c r="I45" s="111"/>
      <c r="J45" s="67">
        <f>'Air Rifle Ranking'!M45</f>
        <v>627.4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Natalie Perrin</v>
      </c>
      <c r="I46" s="111"/>
      <c r="J46" s="67">
        <f>'Air Rifle Ranking'!M46</f>
        <v>626.5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x14ac:dyDescent="0.35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Bremen Butler</v>
      </c>
      <c r="I47" s="111"/>
      <c r="J47" s="67">
        <f>'Air Rifle Ranking'!M47</f>
        <v>625.85</v>
      </c>
      <c r="L47" s="45">
        <v>30</v>
      </c>
      <c r="M47" s="111" t="str">
        <f>'Smallbore Ranking'!C47</f>
        <v/>
      </c>
      <c r="N47" s="111"/>
      <c r="O47" s="67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ht="15" thickBot="1" x14ac:dyDescent="0.4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Anne White</v>
      </c>
      <c r="I48" s="111"/>
      <c r="J48" s="67">
        <f>'Air Rifle Ranking'!M48</f>
        <v>625.79999999999995</v>
      </c>
      <c r="L48" s="46">
        <v>31</v>
      </c>
      <c r="M48" s="112" t="str">
        <f>'Smallbore Ranking'!C48</f>
        <v/>
      </c>
      <c r="N48" s="112"/>
      <c r="O48" s="69" t="str">
        <f>'Smallbore Ranking'!F48</f>
        <v/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Danjela DeJesus</v>
      </c>
      <c r="I49" s="111"/>
      <c r="J49" s="67">
        <f>'Air Rifle Ranking'!M49</f>
        <v>625.5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Gabrielle Ayers</v>
      </c>
      <c r="I50" s="111"/>
      <c r="J50" s="67">
        <f>'Air Rifle Ranking'!M50</f>
        <v>625.20000000000005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Rachael Charles</v>
      </c>
      <c r="I51" s="111"/>
      <c r="J51" s="67">
        <f>'Air Rifle Ranking'!M51</f>
        <v>624.76666666666665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Lily Wytko</v>
      </c>
      <c r="I52" s="111"/>
      <c r="J52" s="67">
        <f>'Air Rifle Ranking'!M52</f>
        <v>623.67499999999995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Kelsey Dardas</v>
      </c>
      <c r="I53" s="111"/>
      <c r="J53" s="67">
        <f>'Air Rifle Ranking'!M53</f>
        <v>623.16666666666663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Katlyn Sullivan</v>
      </c>
      <c r="I54" s="111"/>
      <c r="J54" s="67">
        <f>'Air Rifle Ranking'!M54</f>
        <v>622.9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Regan Diamond</v>
      </c>
      <c r="I55" s="111"/>
      <c r="J55" s="67">
        <f>'Air Rifle Ranking'!M55</f>
        <v>621.79999999999995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Caroline Martin</v>
      </c>
      <c r="I56" s="111"/>
      <c r="J56" s="67">
        <f>'Air Rifle Ranking'!M56</f>
        <v>621.65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Carley Seabrooke</v>
      </c>
      <c r="I57" s="111"/>
      <c r="J57" s="67">
        <f>'Air Rifle Ranking'!M57</f>
        <v>620.92499999999995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Hailey Singleton</v>
      </c>
      <c r="I58" s="111"/>
      <c r="J58" s="67">
        <f>'Air Rifle Ranking'!M58</f>
        <v>618.09999999999991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/>
      </c>
      <c r="I59" s="111"/>
      <c r="J59" s="67" t="str">
        <f>'Air Rifle Ranking'!M59</f>
        <v/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x14ac:dyDescent="0.35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1" t="str">
        <f>'Smallbore Ranking'!J72</f>
        <v/>
      </c>
      <c r="S72" s="111"/>
      <c r="T72" s="67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  <c r="Q73" s="45">
        <v>56</v>
      </c>
      <c r="R73" s="111" t="str">
        <f>'Smallbore Ranking'!J73</f>
        <v/>
      </c>
      <c r="S73" s="111"/>
      <c r="T73" s="67" t="str">
        <f>'Smallbore Ranking'!M73</f>
        <v/>
      </c>
    </row>
    <row r="74" spans="7:20" ht="15" thickBot="1" x14ac:dyDescent="0.4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  <c r="Q74" s="46">
        <v>57</v>
      </c>
      <c r="R74" s="112" t="str">
        <f>'Smallbore Ranking'!J74</f>
        <v/>
      </c>
      <c r="S74" s="112"/>
      <c r="T74" s="69" t="str">
        <f>'Smallbore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3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43:N43"/>
    <mergeCell ref="M44:N44"/>
    <mergeCell ref="M45:N45"/>
    <mergeCell ref="M46:N46"/>
    <mergeCell ref="M35:N35"/>
    <mergeCell ref="M36:N36"/>
    <mergeCell ref="M37:N37"/>
    <mergeCell ref="M38:N38"/>
    <mergeCell ref="M39:N39"/>
    <mergeCell ref="M40:N40"/>
    <mergeCell ref="M41:N41"/>
    <mergeCell ref="M42:N42"/>
    <mergeCell ref="H55:I55"/>
    <mergeCell ref="H56:I56"/>
    <mergeCell ref="H57:I57"/>
    <mergeCell ref="H43:I43"/>
    <mergeCell ref="H44:I44"/>
    <mergeCell ref="M47:N47"/>
    <mergeCell ref="M48:N4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4:S34"/>
    <mergeCell ref="R31:S31"/>
    <mergeCell ref="R32:S32"/>
    <mergeCell ref="R33:S33"/>
    <mergeCell ref="R30:S30"/>
    <mergeCell ref="R22:S22"/>
    <mergeCell ref="R23:S23"/>
    <mergeCell ref="R24:S24"/>
    <mergeCell ref="R25:S25"/>
    <mergeCell ref="R26:S26"/>
    <mergeCell ref="R27:S27"/>
    <mergeCell ref="R28:S28"/>
    <mergeCell ref="R29:S29"/>
    <mergeCell ref="R42:S42"/>
    <mergeCell ref="R43:S43"/>
    <mergeCell ref="R36:S36"/>
    <mergeCell ref="R37:S37"/>
    <mergeCell ref="R38:S38"/>
    <mergeCell ref="R39:S39"/>
    <mergeCell ref="R40:S40"/>
    <mergeCell ref="R41:S41"/>
    <mergeCell ref="R35:S35"/>
    <mergeCell ref="R70:S70"/>
    <mergeCell ref="R71:S71"/>
    <mergeCell ref="R72:S72"/>
    <mergeCell ref="R73:S73"/>
    <mergeCell ref="R74:S74"/>
    <mergeCell ref="C57:D57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C54:D54"/>
    <mergeCell ref="R66:S66"/>
    <mergeCell ref="R67:S67"/>
    <mergeCell ref="R68:S68"/>
    <mergeCell ref="R69:S69"/>
    <mergeCell ref="R61:S61"/>
    <mergeCell ref="R62:S62"/>
    <mergeCell ref="R63:S63"/>
    <mergeCell ref="R64:S64"/>
    <mergeCell ref="R65:S65"/>
  </mergeCells>
  <conditionalFormatting sqref="B18:E22 B24:E27 B29:E57">
    <cfRule type="expression" dxfId="25" priority="18" stopIfTrue="1">
      <formula>$E18=""</formula>
    </cfRule>
    <cfRule type="expression" dxfId="22" priority="21" stopIfTrue="1">
      <formula>$E18&gt;=$D$11</formula>
    </cfRule>
    <cfRule type="expression" dxfId="21" priority="22">
      <formula>AND($E18&gt;=$D$12,$E18&lt;$D$11)</formula>
    </cfRule>
  </conditionalFormatting>
  <conditionalFormatting sqref="G18:J80">
    <cfRule type="expression" dxfId="20" priority="556" stopIfTrue="1">
      <formula>$J18=""</formula>
    </cfRule>
    <cfRule type="expression" dxfId="17" priority="559" stopIfTrue="1">
      <formula>AND($G18&lt;=5,$J18&gt;=$I$11)</formula>
    </cfRule>
    <cfRule type="expression" dxfId="16" priority="560">
      <formula>$J18&gt;=$I$12</formula>
    </cfRule>
  </conditionalFormatting>
  <conditionalFormatting sqref="L74">
    <cfRule type="expression" dxfId="15" priority="545">
      <formula>AND($J71&gt;=$I$12,$J71&lt;$I$11)</formula>
    </cfRule>
  </conditionalFormatting>
  <conditionalFormatting sqref="L18:O48">
    <cfRule type="expression" dxfId="14" priority="505" stopIfTrue="1">
      <formula>$O18=""</formula>
    </cfRule>
    <cfRule type="expression" dxfId="11" priority="508" stopIfTrue="1">
      <formula>$O18&gt;=$N$11</formula>
    </cfRule>
    <cfRule type="expression" dxfId="10" priority="509">
      <formula>AND($O18&gt;=$N$12,$O18&lt;$N$11)</formula>
    </cfRule>
  </conditionalFormatting>
  <conditionalFormatting sqref="Q18:T29 R30:T74 Q31 Q33 Q35 Q37 Q39 Q41 Q43 Q45 Q47 Q49 Q51 Q53 Q55 Q57 Q59 Q61 Q63 Q65 Q67 Q69 Q71 Q73">
    <cfRule type="expression" dxfId="9" priority="3" stopIfTrue="1">
      <formula>$T18=""</formula>
    </cfRule>
    <cfRule type="expression" dxfId="6" priority="6" stopIfTrue="1">
      <formula>$T18&gt;=$S$11</formula>
    </cfRule>
    <cfRule type="expression" dxfId="5" priority="7">
      <formula>AND($T18&gt;=$S$12,$T18&lt;$S$11)</formula>
    </cfRule>
  </conditionalFormatting>
  <conditionalFormatting sqref="Q30 Q32 Q34 Q36 Q38 Q40 Q42 Q44 Q46 Q48 Q50 Q52 Q54 Q56 Q58 Q60 Q62 Q64 Q66 Q68 Q70 Q72 Q74">
    <cfRule type="expression" dxfId="4" priority="751" stopIfTrue="1">
      <formula>#REF!=""</formula>
    </cfRule>
    <cfRule type="expression" dxfId="1" priority="754" stopIfTrue="1">
      <formula>#REF!&gt;=$S$11</formula>
    </cfRule>
    <cfRule type="expression" dxfId="0" priority="755">
      <formula>AND(#REF!&gt;=$S$12,#REF!&lt;$S$11)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L18:O48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Q18:T29 R30:T74 Q31 Q33 Q35 Q37 Q39 Q41 Q43 Q45 Q47 Q49 Q51 Q53 Q55 Q57 Q59 Q61 Q63 Q65 Q67 Q69 Q71 Q73</xm:sqref>
        </x14:conditionalFormatting>
        <x14:conditionalFormatting xmlns:xm="http://schemas.microsoft.com/office/excel/2006/main">
          <x14:cfRule type="expression" priority="752" stopIfTrue="1" id="{08CB301E-A72E-4C6C-8FC5-34B0BE092AD7}">
            <xm:f>'Smallbore Ranking'!#REF!&lt;5</xm:f>
            <x14:dxf>
              <font>
                <color theme="7" tint="-0.499984740745262"/>
              </font>
            </x14:dxf>
          </x14:cfRule>
          <x14:cfRule type="expression" priority="753" stopIfTrue="1" id="{B025FD0C-6021-4826-94E9-A7CA8524E0CB}">
            <xm:f>AND('Smallbore Ranking'!#REF!=5,#REF!&lt;$S$12)</xm:f>
            <x14:dxf>
              <fill>
                <patternFill>
                  <bgColor theme="2"/>
                </patternFill>
              </fill>
            </x14:dxf>
          </x14:cfRule>
          <xm:sqref>Q30 Q32 Q34 Q36 Q38 Q40 Q42 Q44 Q46 Q48 Q50 Q52 Q54 Q56 Q58 Q60 Q62 Q64 Q66 Q68 Q70 Q72 Q74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2025-05-01T20:50:42Z</dcterms:modified>
</cp:coreProperties>
</file>